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ads00\041_財政課財政係\三浦\仮設共有から\zaiseikakari\予算・決算\財政事情公表(財政状況資料集)\H30-4財政状況資料集作成\301022_平成28年度財政状況資料集の再分析について\"/>
    </mc:Choice>
  </mc:AlternateContent>
  <bookViews>
    <workbookView xWindow="0" yWindow="0" windowWidth="28800" windowHeight="12165" tabRatio="82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62913" concurrentManualCount="2"/>
</workbook>
</file>

<file path=xl/calcChain.xml><?xml version="1.0" encoding="utf-8"?>
<calcChain xmlns="http://schemas.openxmlformats.org/spreadsheetml/2006/main">
  <c r="AA34" i="11" l="1"/>
  <c r="AA32" i="11"/>
  <c r="AA31" i="11"/>
  <c r="AA28" i="11"/>
  <c r="AA23" i="11"/>
  <c r="BG37" i="9" l="1"/>
  <c r="BG36" i="9"/>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AM37" i="9"/>
  <c r="U37" i="9"/>
  <c r="C37"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c r="U35" i="9" s="1"/>
  <c r="U36" i="9" s="1"/>
  <c r="AM34" i="9"/>
  <c r="AM35" i="9" s="1"/>
  <c r="AM36" i="9" s="1"/>
  <c r="BE34" i="9" l="1"/>
  <c r="BE35" i="9" s="1"/>
  <c r="BE36" i="9" s="1"/>
  <c r="BE37" i="9" s="1"/>
  <c r="BW34" i="9" l="1"/>
  <c r="BW35" i="9" s="1"/>
  <c r="BW36" i="9" s="1"/>
  <c r="BW37" i="9" s="1"/>
  <c r="BW38" i="9" s="1"/>
  <c r="BW39" i="9" s="1"/>
  <c r="BW40" i="9" s="1"/>
  <c r="BW41" i="9" s="1"/>
  <c r="BW42" i="9" s="1"/>
  <c r="BW43" i="9" s="1"/>
  <c r="CO34" i="9" l="1"/>
  <c r="CO35" i="9" s="1"/>
  <c r="CO36" i="9" s="1"/>
  <c r="CO37" i="9" s="1"/>
</calcChain>
</file>

<file path=xl/sharedStrings.xml><?xml version="1.0" encoding="utf-8"?>
<sst xmlns="http://schemas.openxmlformats.org/spreadsheetml/2006/main" count="1074" uniqueCount="577">
  <si>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</si>
  <si>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</si>
  <si>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</si>
  <si>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</si>
  <si>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</si>
  <si>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</si>
  <si>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</si>
  <si>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</si>
  <si>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</si>
  <si>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</si>
  <si>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</si>
  <si>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</si>
  <si>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</si>
  <si>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</si>
  <si>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</si>
  <si>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</si>
  <si>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</si>
  <si>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</si>
  <si>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</si>
  <si>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</si>
  <si>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</si>
  <si>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</si>
  <si>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</si>
  <si>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</si>
  <si>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</si>
  <si>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</si>
  <si>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</si>
  <si>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</si>
  <si>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</si>
  <si>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</si>
  <si>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</si>
  <si>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</si>
  <si>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</si>
  <si>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</si>
  <si>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</si>
  <si>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</si>
  <si>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</si>
  <si>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</si>
  <si>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</si>
  <si>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</si>
  <si>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</si>
  <si>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</si>
  <si>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</si>
  <si>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</si>
  <si>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</si>
  <si>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</si>
  <si>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</si>
  <si>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</si>
  <si>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</si>
  <si>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</si>
  <si>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</si>
  <si>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</si>
  <si>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</si>
  <si>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</si>
  <si>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</si>
  <si>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</si>
  <si>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</si>
  <si>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</si>
  <si>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</si>
  <si>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</si>
  <si>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</si>
  <si>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</si>
  <si>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</si>
  <si>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</si>
  <si>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</si>
  <si>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</si>
  <si>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</si>
  <si>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</si>
  <si>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</si>
  <si>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</si>
  <si>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</si>
  <si>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</si>
  <si>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</si>
  <si>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</si>
  <si>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</si>
  <si>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</si>
  <si>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</si>
  <si>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</si>
  <si>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</si>
  <si>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</si>
  <si>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</si>
  <si>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</si>
  <si>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胎内市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</si>
  <si>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</si>
  <si>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</si>
  <si>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</si>
  <si>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</si>
  <si>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</si>
  <si>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</si>
  <si>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</si>
  <si>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</si>
  <si>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</si>
  <si>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</si>
  <si>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</si>
  <si>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</si>
  <si>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</si>
  <si>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</si>
  <si>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</si>
  <si>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</si>
  <si>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</si>
  <si>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</si>
  <si>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</si>
  <si>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</si>
  <si>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</si>
  <si>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</si>
  <si>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</si>
  <si>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</si>
  <si>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</si>
  <si>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</si>
  <si>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</si>
  <si>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</si>
  <si>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</si>
  <si>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</si>
  <si>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</si>
  <si>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</si>
  <si>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</si>
  <si>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</si>
  <si>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</si>
  <si>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</si>
  <si>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</si>
  <si>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</si>
  <si>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</si>
  <si>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</si>
  <si>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</si>
  <si>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</si>
  <si>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</si>
  <si>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</si>
  <si>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</si>
  <si>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</si>
  <si>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</si>
  <si>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</si>
  <si>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</si>
  <si>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</si>
  <si>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</si>
  <si>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</si>
  <si>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</si>
  <si>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</si>
  <si>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</si>
  <si>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</si>
  <si>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</si>
  <si>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</si>
  <si>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</si>
  <si>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</si>
  <si>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</si>
  <si>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</si>
  <si>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</si>
  <si>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</si>
  <si>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</si>
  <si>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</si>
  <si>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</si>
  <si>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</si>
  <si>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</si>
  <si>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</si>
  <si>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</si>
  <si>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</si>
  <si>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</si>
  <si>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</si>
  <si>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</si>
  <si>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</si>
  <si>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</si>
  <si>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</si>
  <si>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</si>
  <si>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</si>
  <si>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</si>
  <si>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</si>
  <si>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</si>
  <si>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</si>
  <si>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</si>
  <si>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</si>
  <si>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</si>
  <si>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</si>
  <si>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</si>
  <si>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</si>
  <si>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</si>
  <si>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</si>
  <si>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</si>
  <si>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</si>
  <si>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</si>
  <si>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</si>
  <si>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</si>
  <si>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</si>
  <si>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</si>
  <si>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</si>
  <si>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</si>
  <si>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</si>
  <si>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</si>
  <si>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</si>
  <si>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</si>
  <si>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</si>
  <si>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</si>
  <si>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</si>
  <si>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</si>
  <si>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</si>
  <si>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</si>
  <si>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</si>
  <si>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</si>
  <si>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新潟県胎内市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</si>
  <si>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</si>
  <si>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</si>
  <si>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</si>
  <si>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</si>
  <si>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</si>
  <si>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</si>
  <si>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</si>
  <si>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</si>
  <si>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</si>
  <si>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</si>
  <si>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</si>
  <si>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</si>
  <si>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</si>
  <si>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</si>
  <si>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</si>
  <si>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</si>
  <si>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</si>
  <si>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</si>
  <si>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</si>
  <si>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</si>
  <si>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</si>
  <si>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</si>
  <si>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</si>
  <si>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</si>
  <si>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</si>
  <si>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</si>
  <si>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</si>
  <si>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</si>
  <si>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</si>
  <si>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</si>
  <si>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</si>
  <si>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</si>
  <si>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</si>
  <si>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</si>
  <si>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</si>
  <si>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</si>
  <si>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</si>
  <si>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</si>
  <si>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</si>
  <si>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</si>
  <si>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</si>
  <si>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</si>
  <si>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</si>
  <si>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</si>
  <si>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</si>
  <si>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</si>
  <si>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</si>
  <si>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</si>
  <si>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</si>
  <si>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</si>
  <si>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</si>
  <si>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</si>
  <si>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</si>
  <si>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</si>
  <si>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</si>
  <si>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</si>
  <si>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</si>
  <si>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</si>
  <si>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</si>
  <si>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</si>
  <si>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</si>
  <si>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</si>
  <si>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</si>
  <si>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</si>
  <si>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</si>
  <si>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</si>
  <si>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</si>
  <si>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</si>
  <si>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</si>
  <si>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</si>
  <si>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</si>
  <si>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</si>
  <si>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</si>
  <si>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</si>
  <si>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</si>
  <si>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</si>
  <si>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</si>
  <si>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</si>
  <si>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</si>
  <si>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</si>
  <si>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</si>
  <si>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</si>
  <si>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</si>
  <si>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</si>
  <si>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</si>
  <si>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</si>
  <si>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</si>
  <si>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</si>
  <si>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</si>
  <si>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</si>
  <si>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</si>
  <si>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</si>
  <si>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</si>
  <si>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</si>
  <si>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</si>
  <si>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</si>
  <si>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</si>
  <si>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</si>
  <si>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</si>
  <si>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</si>
  <si>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</si>
  <si>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</si>
  <si>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</si>
  <si>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</si>
  <si>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</si>
  <si>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</si>
  <si>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</si>
  <si>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</si>
  <si>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</si>
  <si>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</si>
  <si>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</si>
  <si>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</si>
  <si>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</si>
  <si>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</si>
  <si>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</si>
  <si>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</si>
  <si>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</si>
  <si>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</si>
  <si>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</si>
  <si>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</si>
  <si>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工業用水道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</si>
  <si>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</si>
  <si>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</si>
  <si>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</si>
  <si>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</si>
  <si>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</si>
  <si>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</si>
  <si>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</si>
  <si>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</si>
  <si>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</si>
  <si>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</si>
  <si>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</si>
  <si>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</si>
  <si>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</si>
  <si>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</si>
  <si>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</si>
  <si>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</si>
  <si>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</si>
  <si>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</si>
  <si>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</si>
  <si>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</si>
  <si>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</si>
  <si>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</si>
  <si>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</si>
  <si>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</si>
  <si>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</si>
  <si>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</si>
  <si>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</si>
  <si>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新潟県胎内市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</si>
  <si>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</si>
  <si>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</si>
  <si>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</si>
  <si>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</si>
  <si>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</si>
  <si>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</si>
  <si>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</si>
  <si>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</si>
  <si>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</si>
  <si>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</si>
  <si>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</si>
  <si>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</si>
  <si>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</si>
  <si>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</si>
  <si>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</si>
  <si>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</si>
  <si>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</si>
  <si>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</si>
  <si>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</si>
  <si>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</si>
  <si>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黒川診療所運営事業特別会計</t>
    <phoneticPr fontId="5"/>
  </si>
  <si>
    <t>鹿ノ俣発電所運営事業特別会計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</si>
  <si>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</si>
  <si>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</si>
  <si>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</si>
  <si>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</si>
  <si>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</si>
  <si>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</si>
  <si>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</si>
  <si>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</si>
  <si>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</si>
  <si>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</si>
  <si>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</si>
  <si>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</si>
  <si>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</si>
  <si>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</si>
  <si>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</si>
  <si>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</si>
  <si>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公共下水道事業会計</t>
    <phoneticPr fontId="5"/>
  </si>
  <si>
    <t>法適用企業</t>
    <phoneticPr fontId="5"/>
  </si>
  <si>
    <t>水道事業会計</t>
    <phoneticPr fontId="5"/>
  </si>
  <si>
    <t>工業用水道事業会計</t>
    <phoneticPr fontId="5"/>
  </si>
  <si>
    <t>農業集落排水事業特別会計</t>
    <phoneticPr fontId="5"/>
  </si>
  <si>
    <t>法非適用企業</t>
    <phoneticPr fontId="5"/>
  </si>
  <si>
    <t>観光事業特別会計</t>
    <phoneticPr fontId="5"/>
  </si>
  <si>
    <t>地域産業振興事業特別会計</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</si>
  <si>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</si>
  <si>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</si>
  <si>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</si>
  <si>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</si>
  <si>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</si>
  <si>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</si>
  <si>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</si>
  <si>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</si>
  <si>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</si>
  <si>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</si>
  <si>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</si>
  <si>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</si>
  <si>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</si>
  <si>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</si>
  <si>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</si>
  <si>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</si>
  <si>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</si>
  <si>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</si>
  <si>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</si>
  <si>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</si>
  <si>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</si>
  <si>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</si>
  <si>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</si>
  <si>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</si>
  <si>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</si>
  <si>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</si>
  <si>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</si>
  <si>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</si>
  <si>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</si>
  <si>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</si>
  <si>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</si>
  <si>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</si>
  <si>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</si>
  <si>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</si>
  <si>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</si>
  <si>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</si>
  <si>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</si>
  <si>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</si>
  <si>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</si>
  <si>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</si>
  <si>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</si>
  <si>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</si>
  <si>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</si>
  <si>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</si>
  <si>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</si>
  <si>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</si>
  <si>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</si>
  <si>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</si>
  <si>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</si>
  <si>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</si>
  <si>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</si>
  <si>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</si>
  <si>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</si>
  <si>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</si>
  <si>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</si>
  <si>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</si>
  <si>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</si>
  <si>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</si>
  <si>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</si>
  <si>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</si>
  <si>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</si>
  <si>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</si>
  <si>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</si>
  <si>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</si>
  <si>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</si>
  <si>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</si>
  <si>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</si>
  <si>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</si>
  <si>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</si>
  <si>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</si>
  <si>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</si>
  <si>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</si>
  <si>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</si>
  <si>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</si>
  <si>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</si>
  <si>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</si>
  <si>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</si>
  <si>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</si>
  <si>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</si>
  <si>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</si>
  <si>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</si>
  <si>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</si>
  <si>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</si>
  <si>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</si>
  <si>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</si>
  <si>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</si>
  <si>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</si>
  <si>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</si>
  <si>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</si>
  <si>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</si>
  <si>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</si>
  <si>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</si>
  <si>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</si>
  <si>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</si>
  <si>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</si>
  <si>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</si>
  <si>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</si>
  <si>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</si>
  <si>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</si>
  <si>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</si>
  <si>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</si>
  <si>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</si>
  <si>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</si>
  <si>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</si>
  <si>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</si>
  <si>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</si>
  <si>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</si>
  <si>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</si>
  <si>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</si>
  <si>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</si>
  <si>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</si>
  <si>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</si>
  <si>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</si>
  <si>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</si>
  <si>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</si>
  <si>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</si>
  <si>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</si>
  <si>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</si>
  <si>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</si>
  <si>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</si>
  <si>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</si>
  <si>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</si>
  <si>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</si>
  <si>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</si>
  <si>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</si>
  <si>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</si>
  <si>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</si>
  <si>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</si>
  <si>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</si>
  <si>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</si>
  <si>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</si>
  <si>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</si>
  <si>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</si>
  <si>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</si>
  <si>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</si>
  <si>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</si>
  <si>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2.38</t>
  </si>
  <si>
    <t>▲ 3.25</t>
  </si>
  <si>
    <t>▲ 3.35</t>
  </si>
  <si>
    <t>一般会計</t>
  </si>
  <si>
    <t>水道事業会計</t>
  </si>
  <si>
    <t>公共下水道事業会計</t>
  </si>
  <si>
    <t>介護保険事業特別会計</t>
  </si>
  <si>
    <t>工業用水道事業会計</t>
  </si>
  <si>
    <t>簡易水道事業特別会計</t>
  </si>
  <si>
    <t>農業集落排水事業特別会計</t>
  </si>
  <si>
    <t>国民健康保険事業特別会計</t>
  </si>
  <si>
    <t>その他会計（赤字）</t>
  </si>
  <si>
    <t>その他会計（黒字）</t>
  </si>
  <si>
    <t>新潟県市町村総合事務組合【一般会計】</t>
    <rPh sb="0" eb="3">
      <t>ニイガタケン</t>
    </rPh>
    <rPh sb="3" eb="6">
      <t>シチョウソン</t>
    </rPh>
    <rPh sb="6" eb="8">
      <t>ソウゴウ</t>
    </rPh>
    <rPh sb="8" eb="10">
      <t>ジム</t>
    </rPh>
    <rPh sb="10" eb="12">
      <t>クミアイ</t>
    </rPh>
    <rPh sb="13" eb="15">
      <t>イッパン</t>
    </rPh>
    <rPh sb="15" eb="17">
      <t>カイケイ</t>
    </rPh>
    <phoneticPr fontId="5"/>
  </si>
  <si>
    <t>新潟県市町村総合事務組合【職員退職手当支給事業特別会計】</t>
    <rPh sb="13" eb="15">
      <t>ショクイン</t>
    </rPh>
    <rPh sb="15" eb="17">
      <t>タイショク</t>
    </rPh>
    <rPh sb="17" eb="19">
      <t>テアテ</t>
    </rPh>
    <rPh sb="19" eb="21">
      <t>シキュウ</t>
    </rPh>
    <rPh sb="21" eb="23">
      <t>ジギョウ</t>
    </rPh>
    <rPh sb="23" eb="25">
      <t>トクベツ</t>
    </rPh>
    <rPh sb="25" eb="27">
      <t>カイケイ</t>
    </rPh>
    <phoneticPr fontId="5"/>
  </si>
  <si>
    <t>新潟県市町村総合事務組合【消防団員等公務災害補償事業特別会計】</t>
  </si>
  <si>
    <t>新潟県市町村総合事務組合【消防賞じゅつ金支給事業特別会計】</t>
    <rPh sb="0" eb="3">
      <t>ニイガタケン</t>
    </rPh>
    <rPh sb="3" eb="6">
      <t>シチョウソン</t>
    </rPh>
    <rPh sb="6" eb="8">
      <t>ソウゴウ</t>
    </rPh>
    <rPh sb="8" eb="10">
      <t>ジム</t>
    </rPh>
    <rPh sb="10" eb="12">
      <t>クミアイ</t>
    </rPh>
    <rPh sb="13" eb="15">
      <t>ショウボウ</t>
    </rPh>
    <rPh sb="15" eb="16">
      <t>ショウ</t>
    </rPh>
    <rPh sb="19" eb="20">
      <t>キン</t>
    </rPh>
    <rPh sb="20" eb="22">
      <t>シキュウ</t>
    </rPh>
    <rPh sb="22" eb="24">
      <t>ジギョウ</t>
    </rPh>
    <rPh sb="24" eb="26">
      <t>トクベツ</t>
    </rPh>
    <rPh sb="26" eb="28">
      <t>カイケイ</t>
    </rPh>
    <phoneticPr fontId="5"/>
  </si>
  <si>
    <t>新潟県市町村総合事務組合【非常勤職員公務災害補償等特別会計】</t>
    <rPh sb="0" eb="3">
      <t>ニイガタケン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5">
      <t>トウ</t>
    </rPh>
    <rPh sb="25" eb="27">
      <t>トクベツ</t>
    </rPh>
    <rPh sb="27" eb="29">
      <t>カイケイ</t>
    </rPh>
    <phoneticPr fontId="5"/>
  </si>
  <si>
    <t>新潟県市町村総合事務組合【交通災害共済事業特別会計】</t>
    <rPh sb="0" eb="3">
      <t>ニイガタケン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5"/>
  </si>
  <si>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5"/>
  </si>
  <si>
    <t>新潟県後期高齢者医療広域連合【後期高齢者医療特別会計】</t>
    <rPh sb="15" eb="17">
      <t>コウキ</t>
    </rPh>
    <rPh sb="17" eb="20">
      <t>コウレイシャ</t>
    </rPh>
    <rPh sb="20" eb="22">
      <t>イリョウ</t>
    </rPh>
    <rPh sb="22" eb="24">
      <t>トクベツ</t>
    </rPh>
    <rPh sb="24" eb="26">
      <t>カイケイ</t>
    </rPh>
    <phoneticPr fontId="5"/>
  </si>
  <si>
    <t>新発田地域広域事務組合【一般会計】</t>
    <rPh sb="0" eb="3">
      <t>シバタ</t>
    </rPh>
    <rPh sb="3" eb="5">
      <t>チイキ</t>
    </rPh>
    <rPh sb="5" eb="7">
      <t>コウイキ</t>
    </rPh>
    <rPh sb="7" eb="9">
      <t>ジム</t>
    </rPh>
    <rPh sb="9" eb="11">
      <t>クミアイ</t>
    </rPh>
    <rPh sb="12" eb="14">
      <t>イッパン</t>
    </rPh>
    <rPh sb="14" eb="16">
      <t>カイケイ</t>
    </rPh>
    <phoneticPr fontId="5"/>
  </si>
  <si>
    <t>新発田地域広域事務組合【ごみ処理事業特別会計】</t>
    <rPh sb="14" eb="16">
      <t>ショリ</t>
    </rPh>
    <rPh sb="16" eb="18">
      <t>ジギョウ</t>
    </rPh>
    <rPh sb="18" eb="20">
      <t>トクベツ</t>
    </rPh>
    <rPh sb="20" eb="22">
      <t>カイケイ</t>
    </rPh>
    <phoneticPr fontId="5"/>
  </si>
  <si>
    <t>新発田地域広域事務組合【し尿処理事業特別会計】</t>
    <rPh sb="13" eb="14">
      <t>ニョウ</t>
    </rPh>
    <rPh sb="14" eb="16">
      <t>ショリ</t>
    </rPh>
    <rPh sb="16" eb="18">
      <t>ジギョウ</t>
    </rPh>
    <rPh sb="18" eb="20">
      <t>トクベツ</t>
    </rPh>
    <rPh sb="20" eb="22">
      <t>カイケイ</t>
    </rPh>
    <phoneticPr fontId="5"/>
  </si>
  <si>
    <t>新発田地域広域事務組合【まちづくり事業特別会計】</t>
    <rPh sb="17" eb="19">
      <t>ジギョウ</t>
    </rPh>
    <rPh sb="19" eb="21">
      <t>トクベツ</t>
    </rPh>
    <rPh sb="21" eb="23">
      <t>カイケイ</t>
    </rPh>
    <phoneticPr fontId="5"/>
  </si>
  <si>
    <t>新発田地域広域事務組合【介護保険事業特別会計】</t>
    <rPh sb="12" eb="14">
      <t>カイゴ</t>
    </rPh>
    <rPh sb="14" eb="16">
      <t>ホケン</t>
    </rPh>
    <rPh sb="16" eb="18">
      <t>ジギョウ</t>
    </rPh>
    <rPh sb="18" eb="20">
      <t>トクベツ</t>
    </rPh>
    <rPh sb="20" eb="22">
      <t>カイケイ</t>
    </rPh>
    <phoneticPr fontId="5"/>
  </si>
  <si>
    <t>新発田地域老人福祉保健事務組合【一般会計】</t>
    <rPh sb="5" eb="7">
      <t>ロウジン</t>
    </rPh>
    <rPh sb="7" eb="9">
      <t>フクシ</t>
    </rPh>
    <rPh sb="9" eb="11">
      <t>ホケン</t>
    </rPh>
    <phoneticPr fontId="5"/>
  </si>
  <si>
    <t>新発田地域老人福祉保健事務組合【保健施設特別会計】</t>
    <rPh sb="16" eb="18">
      <t>ホケン</t>
    </rPh>
    <rPh sb="18" eb="20">
      <t>シセツ</t>
    </rPh>
    <rPh sb="20" eb="22">
      <t>トクベツ</t>
    </rPh>
    <rPh sb="22" eb="24">
      <t>カイケイ</t>
    </rPh>
    <phoneticPr fontId="5"/>
  </si>
  <si>
    <t>下越障害福祉事務組合</t>
    <rPh sb="0" eb="2">
      <t>カエツ</t>
    </rPh>
    <rPh sb="2" eb="4">
      <t>ショウガイ</t>
    </rPh>
    <rPh sb="4" eb="6">
      <t>フクシ</t>
    </rPh>
    <rPh sb="6" eb="8">
      <t>ジム</t>
    </rPh>
    <rPh sb="8" eb="10">
      <t>クミアイ</t>
    </rPh>
    <phoneticPr fontId="5"/>
  </si>
  <si>
    <t>新潟製粉㈱</t>
    <rPh sb="0" eb="2">
      <t>ニイガタ</t>
    </rPh>
    <rPh sb="2" eb="4">
      <t>セイフン</t>
    </rPh>
    <phoneticPr fontId="30"/>
  </si>
  <si>
    <t>新潟フルーツパーク㈱</t>
    <rPh sb="0" eb="2">
      <t>ニイガタ</t>
    </rPh>
    <phoneticPr fontId="30"/>
  </si>
  <si>
    <t>胎内高原ハウス㈱</t>
    <rPh sb="0" eb="2">
      <t>タイナイ</t>
    </rPh>
    <rPh sb="2" eb="4">
      <t>コウゲン</t>
    </rPh>
    <phoneticPr fontId="30"/>
  </si>
  <si>
    <t>㈱胎内リゾート</t>
    <rPh sb="1" eb="3">
      <t>タイナイ</t>
    </rPh>
    <phoneticPr fontId="30"/>
  </si>
  <si>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</si>
  <si>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</si>
  <si>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</si>
  <si>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</si>
  <si>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</si>
  <si>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</si>
  <si>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</si>
  <si>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</si>
  <si>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</si>
  <si>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</si>
  <si>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</si>
  <si>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</si>
  <si>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</si>
  <si>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</si>
  <si>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有形固定資産減価償却率</t>
    <phoneticPr fontId="5"/>
  </si>
  <si>
    <t>実質公債費比率及び将来負担比率ともに類似団体と比較して高い比率となっている。実質公債費比率は平成24年度から漸減しており、公債費適正化の効果が表れてきている。一方の将来負担比率は類似団体内平均値を大きく上回っており、高止まりの状況が続いている。地方債の残高抑制、公営企業への繰出金等の動向を注視しつつ、比率の低下に向けて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</si>
</sst>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70489</c:v>
                </c:pt>
                <c:pt idx="1">
                  <c:v>84389</c:v>
                </c:pt>
                <c:pt idx="2">
                  <c:v>83623</c:v>
                </c:pt>
                <c:pt idx="3">
                  <c:v>87974</c:v>
                </c:pt>
                <c:pt idx="4">
                  <c:v>78864</c:v>
                </c:pt>
              </c:numCache>
            </c:numRef>
          </c:val>
          <c:smooth val="0"/>
          <c:extLst>
            <c:ext xmlns:c16="http://schemas.microsoft.com/office/drawing/2014/chart" uri="{C3380CC4-5D6E-409C-BE32-E72D297353CC}">
              <c16:uniqueId val="{00000000-836E-4EE9-82F4-E3CAFB3575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70485</c:v>
                </c:pt>
                <c:pt idx="1">
                  <c:v>80746</c:v>
                </c:pt>
                <c:pt idx="2">
                  <c:v>94031</c:v>
                </c:pt>
                <c:pt idx="3">
                  <c:v>103137</c:v>
                </c:pt>
                <c:pt idx="4">
                  <c:v>39986</c:v>
                </c:pt>
              </c:numCache>
            </c:numRef>
          </c:val>
          <c:smooth val="0"/>
          <c:extLst>
            <c:ext xmlns:c16="http://schemas.microsoft.com/office/drawing/2014/chart" uri="{C3380CC4-5D6E-409C-BE32-E72D297353CC}">
              <c16:uniqueId val="{00000001-836E-4EE9-82F4-E3CAFB35755B}"/>
            </c:ext>
          </c:extLst>
        </c:ser>
        <c:dLbls>
          <c:showLegendKey val="0"/>
          <c:showVal val="0"/>
          <c:showCatName val="0"/>
          <c:showSerName val="0"/>
          <c:showPercent val="0"/>
          <c:showBubbleSize val="0"/>
        </c:dLbls>
        <c:marker val="1"/>
        <c:smooth val="0"/>
        <c:axId val="864575960"/>
        <c:axId val="864576352"/>
      </c:lineChart>
      <c:catAx>
        <c:axId val="8645759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4576352"/>
        <c:crosses val="autoZero"/>
        <c:auto val="1"/>
        <c:lblAlgn val="ctr"/>
        <c:lblOffset val="100"/>
        <c:tickLblSkip val="1"/>
        <c:tickMarkSkip val="1"/>
        <c:noMultiLvlLbl val="0"/>
      </c:catAx>
      <c:valAx>
        <c:axId val="86457635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4575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6.45</c:v>
                </c:pt>
                <c:pt idx="1">
                  <c:v>7.09</c:v>
                </c:pt>
                <c:pt idx="2">
                  <c:v>5.5</c:v>
                </c:pt>
                <c:pt idx="3">
                  <c:v>7.72</c:v>
                </c:pt>
                <c:pt idx="4">
                  <c:v>4.5199999999999996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12.28</c:v>
                </c:pt>
                <c:pt idx="1">
                  <c:v>12.08</c:v>
                </c:pt>
                <c:pt idx="2">
                  <c:v>10.63</c:v>
                </c:pt>
                <c:pt idx="3">
                  <c:v>10.58</c:v>
                </c:pt>
                <c:pt idx="4">
                  <c:v>10.78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782084288"/>
        <c:axId val="864577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-2.38</c:v>
                </c:pt>
                <c:pt idx="1">
                  <c:v>0.75</c:v>
                </c:pt>
                <c:pt idx="2">
                  <c:v>-3.25</c:v>
                </c:pt>
                <c:pt idx="3">
                  <c:v>2.2599999999999998</c:v>
                </c:pt>
                <c:pt idx="4">
                  <c:v>-3.35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782084288"/>
        <c:axId val="864577920"/>
      </c:lineChart>
      <c:catAx>
        <c:axId val="78208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64577920"/>
        <c:crosses val="autoZero"/>
        <c:auto val="1"/>
        <c:lblAlgn val="ctr"/>
        <c:lblOffset val="100"/>
        <c:tickLblSkip val="1"/>
        <c:tickMarkSkip val="1"/>
        <c:noMultiLvlLbl val="0"/>
      </c:catAx>
      <c:valAx>
        <c:axId val="864577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2084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0.19</c:v>
                </c:pt>
                <c:pt idx="2">
                  <c:v>#N/A</c:v>
                </c:pt>
                <c:pt idx="3">
                  <c:v>0.3</c:v>
                </c:pt>
                <c:pt idx="4">
                  <c:v>#N/A</c:v>
                </c:pt>
                <c:pt idx="5">
                  <c:v>0.35</c:v>
                </c:pt>
                <c:pt idx="6">
                  <c:v>#N/A</c:v>
                </c:pt>
                <c:pt idx="7">
                  <c:v>0.44</c:v>
                </c:pt>
                <c:pt idx="8">
                  <c:v>#N/A</c:v>
                </c:pt>
                <c:pt idx="9">
                  <c:v>0.16</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2.06</c:v>
                </c:pt>
                <c:pt idx="2">
                  <c:v>#N/A</c:v>
                </c:pt>
                <c:pt idx="3">
                  <c:v>1.61</c:v>
                </c:pt>
                <c:pt idx="4">
                  <c:v>#N/A</c:v>
                </c:pt>
                <c:pt idx="5">
                  <c:v>1.3</c:v>
                </c:pt>
                <c:pt idx="6">
                  <c:v>#N/A</c:v>
                </c:pt>
                <c:pt idx="7">
                  <c:v>0.77</c:v>
                </c:pt>
                <c:pt idx="8">
                  <c:v>#N/A</c:v>
                </c:pt>
                <c:pt idx="9">
                  <c:v>0.21</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0.54</c:v>
                </c:pt>
                <c:pt idx="2">
                  <c:v>#N/A</c:v>
                </c:pt>
                <c:pt idx="3">
                  <c:v>0.1</c:v>
                </c:pt>
                <c:pt idx="4">
                  <c:v>#N/A</c:v>
                </c:pt>
                <c:pt idx="5">
                  <c:v>0.12</c:v>
                </c:pt>
                <c:pt idx="6">
                  <c:v>#N/A</c:v>
                </c:pt>
                <c:pt idx="7">
                  <c:v>0.18</c:v>
                </c:pt>
                <c:pt idx="8">
                  <c:v>#N/A</c:v>
                </c:pt>
                <c:pt idx="9">
                  <c:v>0.28999999999999998</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0.19</c:v>
                </c:pt>
                <c:pt idx="2">
                  <c:v>#N/A</c:v>
                </c:pt>
                <c:pt idx="3">
                  <c:v>0.08</c:v>
                </c:pt>
                <c:pt idx="4">
                  <c:v>#N/A</c:v>
                </c:pt>
                <c:pt idx="5">
                  <c:v>0.06</c:v>
                </c:pt>
                <c:pt idx="6">
                  <c:v>#N/A</c:v>
                </c:pt>
                <c:pt idx="7">
                  <c:v>0.25</c:v>
                </c:pt>
                <c:pt idx="8">
                  <c:v>#N/A</c:v>
                </c:pt>
                <c:pt idx="9">
                  <c:v>0.28999999999999998</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0.34</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1.17</c:v>
                </c:pt>
                <c:pt idx="2">
                  <c:v>#N/A</c:v>
                </c:pt>
                <c:pt idx="3">
                  <c:v>1.44</c:v>
                </c:pt>
                <c:pt idx="4">
                  <c:v>#N/A</c:v>
                </c:pt>
                <c:pt idx="5">
                  <c:v>1.26</c:v>
                </c:pt>
                <c:pt idx="6">
                  <c:v>#N/A</c:v>
                </c:pt>
                <c:pt idx="7">
                  <c:v>1.58</c:v>
                </c:pt>
                <c:pt idx="8">
                  <c:v>#N/A</c:v>
                </c:pt>
                <c:pt idx="9">
                  <c:v>1.65</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1.49</c:v>
                </c:pt>
                <c:pt idx="2">
                  <c:v>#N/A</c:v>
                </c:pt>
                <c:pt idx="3">
                  <c:v>0.73</c:v>
                </c:pt>
                <c:pt idx="4">
                  <c:v>#N/A</c:v>
                </c:pt>
                <c:pt idx="5">
                  <c:v>1.68</c:v>
                </c:pt>
                <c:pt idx="6">
                  <c:v>#N/A</c:v>
                </c:pt>
                <c:pt idx="7">
                  <c:v>1.51</c:v>
                </c:pt>
                <c:pt idx="8">
                  <c:v>#N/A</c:v>
                </c:pt>
                <c:pt idx="9">
                  <c:v>2.65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3.89</c:v>
                </c:pt>
                <c:pt idx="2">
                  <c:v>#N/A</c:v>
                </c:pt>
                <c:pt idx="3">
                  <c:v>5.29</c:v>
                </c:pt>
                <c:pt idx="4">
                  <c:v>#N/A</c:v>
                </c:pt>
                <c:pt idx="5">
                  <c:v>4.28</c:v>
                </c:pt>
                <c:pt idx="6">
                  <c:v>#N/A</c:v>
                </c:pt>
                <c:pt idx="7">
                  <c:v>3.67</c:v>
                </c:pt>
                <c:pt idx="8">
                  <c:v>#N/A</c:v>
                </c:pt>
                <c:pt idx="9">
                  <c:v>4.18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6.33</c:v>
                </c:pt>
                <c:pt idx="2">
                  <c:v>#N/A</c:v>
                </c:pt>
                <c:pt idx="3">
                  <c:v>6.86</c:v>
                </c:pt>
                <c:pt idx="4">
                  <c:v>#N/A</c:v>
                </c:pt>
                <c:pt idx="5">
                  <c:v>5.21</c:v>
                </c:pt>
                <c:pt idx="6">
                  <c:v>#N/A</c:v>
                </c:pt>
                <c:pt idx="7">
                  <c:v>7.29</c:v>
                </c:pt>
                <c:pt idx="8">
                  <c:v>#N/A</c:v>
                </c:pt>
                <c:pt idx="9">
                  <c:v>4.3499999999999996</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864578704"/>
        <c:axId val="864579096"/>
      </c:barChart>
      <c:catAx>
        <c:axId val="864578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64579096"/>
        <c:crosses val="autoZero"/>
        <c:auto val="1"/>
        <c:lblAlgn val="ctr"/>
        <c:lblOffset val="100"/>
        <c:tickLblSkip val="1"/>
        <c:tickMarkSkip val="1"/>
        <c:noMultiLvlLbl val="0"/>
      </c:catAx>
      <c:valAx>
        <c:axId val="864579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4578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1734</c:v>
                </c:pt>
                <c:pt idx="5">
                  <c:v>1813</c:v>
                </c:pt>
                <c:pt idx="8">
                  <c:v>1909</c:v>
                </c:pt>
                <c:pt idx="11">
                  <c:v>1708</c:v>
                </c:pt>
                <c:pt idx="14">
                  <c:v>1611</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98</c:v>
                </c:pt>
                <c:pt idx="3">
                  <c:v>69</c:v>
                </c:pt>
                <c:pt idx="6">
                  <c:v>54</c:v>
                </c:pt>
                <c:pt idx="9">
                  <c:v>24</c:v>
                </c:pt>
                <c:pt idx="12">
                  <c:v>20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180</c:v>
                </c:pt>
                <c:pt idx="3">
                  <c:v>47</c:v>
                </c:pt>
                <c:pt idx="6">
                  <c:v>42</c:v>
                </c:pt>
                <c:pt idx="9">
                  <c:v>37</c:v>
                </c:pt>
                <c:pt idx="12">
                  <c:v>46</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738</c:v>
                </c:pt>
                <c:pt idx="3">
                  <c:v>632</c:v>
                </c:pt>
                <c:pt idx="6">
                  <c:v>650</c:v>
                </c:pt>
                <c:pt idx="9">
                  <c:v>588</c:v>
                </c:pt>
                <c:pt idx="12">
                  <c:v>643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1959</c:v>
                </c:pt>
                <c:pt idx="3">
                  <c:v>2086</c:v>
                </c:pt>
                <c:pt idx="6">
                  <c:v>2032</c:v>
                </c:pt>
                <c:pt idx="9">
                  <c:v>1906</c:v>
                </c:pt>
                <c:pt idx="12">
                  <c:v>1828</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864579880"/>
        <c:axId val="864580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1241</c:v>
                </c:pt>
                <c:pt idx="2">
                  <c:v>#N/A</c:v>
                </c:pt>
                <c:pt idx="3">
                  <c:v>#N/A</c:v>
                </c:pt>
                <c:pt idx="4">
                  <c:v>1021</c:v>
                </c:pt>
                <c:pt idx="5">
                  <c:v>#N/A</c:v>
                </c:pt>
                <c:pt idx="6">
                  <c:v>#N/A</c:v>
                </c:pt>
                <c:pt idx="7">
                  <c:v>869</c:v>
                </c:pt>
                <c:pt idx="8">
                  <c:v>#N/A</c:v>
                </c:pt>
                <c:pt idx="9">
                  <c:v>#N/A</c:v>
                </c:pt>
                <c:pt idx="10">
                  <c:v>847</c:v>
                </c:pt>
                <c:pt idx="11">
                  <c:v>#N/A</c:v>
                </c:pt>
                <c:pt idx="12">
                  <c:v>#N/A</c:v>
                </c:pt>
                <c:pt idx="13">
                  <c:v>926</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864579880"/>
        <c:axId val="864580272"/>
      </c:lineChart>
      <c:catAx>
        <c:axId val="864579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64580272"/>
        <c:crosses val="autoZero"/>
        <c:auto val="1"/>
        <c:lblAlgn val="ctr"/>
        <c:lblOffset val="100"/>
        <c:tickLblSkip val="1"/>
        <c:tickMarkSkip val="1"/>
        <c:noMultiLvlLbl val="0"/>
      </c:catAx>
      <c:valAx>
        <c:axId val="864580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4579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21358</c:v>
                </c:pt>
                <c:pt idx="5">
                  <c:v>21533</c:v>
                </c:pt>
                <c:pt idx="8">
                  <c:v>21657</c:v>
                </c:pt>
                <c:pt idx="11">
                  <c:v>21917</c:v>
                </c:pt>
                <c:pt idx="14">
                  <c:v>21429</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983</c:v>
                </c:pt>
                <c:pt idx="5">
                  <c:v>872</c:v>
                </c:pt>
                <c:pt idx="8">
                  <c:v>776</c:v>
                </c:pt>
                <c:pt idx="11">
                  <c:v>661</c:v>
                </c:pt>
                <c:pt idx="14">
                  <c:v>586</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1729</c:v>
                </c:pt>
                <c:pt idx="5">
                  <c:v>1740</c:v>
                </c:pt>
                <c:pt idx="8">
                  <c:v>1577</c:v>
                </c:pt>
                <c:pt idx="11">
                  <c:v>1608</c:v>
                </c:pt>
                <c:pt idx="14">
                  <c:v>1725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137</c:v>
                </c:pt>
                <c:pt idx="3">
                  <c:v>285</c:v>
                </c:pt>
                <c:pt idx="6">
                  <c:v>160</c:v>
                </c:pt>
                <c:pt idx="9">
                  <c:v>143</c:v>
                </c:pt>
                <c:pt idx="12">
                  <c:v>126</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3746</c:v>
                </c:pt>
                <c:pt idx="3">
                  <c:v>3755</c:v>
                </c:pt>
                <c:pt idx="6">
                  <c:v>3587</c:v>
                </c:pt>
                <c:pt idx="9">
                  <c:v>3474</c:v>
                </c:pt>
                <c:pt idx="12">
                  <c:v>3452</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480</c:v>
                </c:pt>
                <c:pt idx="3">
                  <c:v>463</c:v>
                </c:pt>
                <c:pt idx="6">
                  <c:v>382</c:v>
                </c:pt>
                <c:pt idx="9">
                  <c:v>326</c:v>
                </c:pt>
                <c:pt idx="12">
                  <c:v>367</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13880</c:v>
                </c:pt>
                <c:pt idx="3">
                  <c:v>13072</c:v>
                </c:pt>
                <c:pt idx="6">
                  <c:v>13158</c:v>
                </c:pt>
                <c:pt idx="9">
                  <c:v>12998</c:v>
                </c:pt>
                <c:pt idx="12">
                  <c:v>12935</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321</c:v>
                </c:pt>
                <c:pt idx="3">
                  <c:v>250</c:v>
                </c:pt>
                <c:pt idx="6">
                  <c:v>207</c:v>
                </c:pt>
                <c:pt idx="9">
                  <c:v>187</c:v>
                </c:pt>
                <c:pt idx="12">
                  <c:v>181</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18651</c:v>
                </c:pt>
                <c:pt idx="3">
                  <c:v>18885</c:v>
                </c:pt>
                <c:pt idx="6">
                  <c:v>18948</c:v>
                </c:pt>
                <c:pt idx="9">
                  <c:v>20102</c:v>
                </c:pt>
                <c:pt idx="12">
                  <c:v>19436</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864580664"/>
        <c:axId val="864581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13146</c:v>
                </c:pt>
                <c:pt idx="2">
                  <c:v>#N/A</c:v>
                </c:pt>
                <c:pt idx="3">
                  <c:v>#N/A</c:v>
                </c:pt>
                <c:pt idx="4">
                  <c:v>12564</c:v>
                </c:pt>
                <c:pt idx="5">
                  <c:v>#N/A</c:v>
                </c:pt>
                <c:pt idx="6">
                  <c:v>#N/A</c:v>
                </c:pt>
                <c:pt idx="7">
                  <c:v>12433</c:v>
                </c:pt>
                <c:pt idx="8">
                  <c:v>#N/A</c:v>
                </c:pt>
                <c:pt idx="9">
                  <c:v>#N/A</c:v>
                </c:pt>
                <c:pt idx="10">
                  <c:v>13045</c:v>
                </c:pt>
                <c:pt idx="11">
                  <c:v>#N/A</c:v>
                </c:pt>
                <c:pt idx="12">
                  <c:v>#N/A</c:v>
                </c:pt>
                <c:pt idx="13">
                  <c:v>12757</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864580664"/>
        <c:axId val="864581448"/>
      </c:lineChart>
      <c:catAx>
        <c:axId val="864580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64581448"/>
        <c:crosses val="autoZero"/>
        <c:auto val="1"/>
        <c:lblAlgn val="ctr"/>
        <c:lblOffset val="100"/>
        <c:tickLblSkip val="1"/>
        <c:tickMarkSkip val="1"/>
        <c:noMultiLvlLbl val="0"/>
      </c:catAx>
      <c:valAx>
        <c:axId val="864581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4580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{980F00BC-6C11-40B3-90D1-2342C1D55046}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5817-437A-8CFE-5A3D88F641BC}"/>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{F1D3A7A4-ED0F-43B6-A9C4-B0C8D8E535B0}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5817-437A-8CFE-5A3D88F641BC}"/>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{11031192-D270-43A7-A39A-9F6E68C85348}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5817-437A-8CFE-5A3D88F641BC}"/>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{58040AF9-951E-4897-A593-CA19D0A66FA2}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5817-437A-8CFE-5A3D88F641BC}"/>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{22B3BF11-C463-4EBC-9946-5E9319FC5904}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5817-437A-8CFE-5A3D88F641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5817-437A-8CFE-5A3D88F641BC}"/>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{F8C76AEE-F920-48E6-AABF-70EBBE43F28C}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5817-437A-8CFE-5A3D88F641BC}"/>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{4F30601F-3C05-4F17-8370-1B52B75A0199}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5817-437A-8CFE-5A3D88F641BC}"/>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{4D8EDEA3-C15E-4A22-95FA-9F93AE48D3AB}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5817-437A-8CFE-5A3D88F641BC}"/>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{1A6FCC8E-5181-4DA1-BA89-7CA10D3D6878}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5817-437A-8CFE-5A3D88F641BC}"/>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{06BC4252-505C-4396-9D12-79802DD63FA4}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5817-437A-8CFE-5A3D88F641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5817-437A-8CFE-5A3D88F641BC}"/>
            </c:ext>
          </c:extLst>
        </c:ser>
        <c:dLbls>
          <c:showLegendKey val="0"/>
          <c:showVal val="0"/>
          <c:showCatName val="0"/>
          <c:showSerName val="0"/>
          <c:showPercent val="0"/>
          <c:showBubbleSize val="0"/>
        </c:dLbls>
        <c:axId val="72815360"/>
        <c:axId val="72817280"/>
      </c:scatterChart>
      <c:valAx>
        <c:axId val="728153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17280"/>
        <c:crosses val="autoZero"/>
        <c:crossBetween val="midCat"/>
      </c:valAx>
      <c:valAx>
        <c:axId val="728172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153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{4A09911E-96D3-4FCD-829A-3D10FD992295}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F240-4851-9760-3986D7EB72F5}"/>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{E153315C-1241-4EF7-81A6-CD1BC673BD81}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F240-4851-9760-3986D7EB72F5}"/>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{E5CBDC31-A563-4E5D-9E52-FEF9583D9045}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F240-4851-9760-3986D7EB72F5}"/>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{48103A34-6FCA-434E-84ED-B7813E1398B3}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F240-4851-9760-3986D7EB72F5}"/>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{DD7691F7-0D30-43A0-A0AB-3F0DAD9D8D9E}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F240-4851-9760-3986D7EB72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16.5</c:v>
                </c:pt>
                <c:pt idx="1">
                  <c:v>15.2</c:v>
                </c:pt>
                <c:pt idx="2">
                  <c:v>13.3</c:v>
                </c:pt>
                <c:pt idx="3">
                  <c:v>11.6</c:v>
                </c:pt>
                <c:pt idx="4">
                  <c:v>11.2</c:v>
                </c:pt>
              </c:numCache>
            </c:numRef>
          </c:xVal>
          <c:yVal>
            <c:numRef>
              <c:f>公会計指標分析・財政指標組合せ分析表!$K$73:$O$73</c:f>
              <c:numCache>
                <c:formatCode>#,##0.0;"▲ "#,##0.0</c:formatCode>
                <c:ptCount val="5"/>
                <c:pt idx="0">
                  <c:v>168.9</c:v>
                </c:pt>
                <c:pt idx="1">
                  <c:v>159.5</c:v>
                </c:pt>
                <c:pt idx="2">
                  <c:v>160.80000000000001</c:v>
                </c:pt>
                <c:pt idx="3">
                  <c:v>164.6</c:v>
                </c:pt>
                <c:pt idx="4">
                  <c:v>162.9</c:v>
                </c:pt>
              </c:numCache>
            </c:numRef>
          </c:yVal>
          <c:smooth val="0"/>
          <c:extLst>
            <c:ext xmlns:c16="http://schemas.microsoft.com/office/drawing/2014/chart" uri="{C3380CC4-5D6E-409C-BE32-E72D297353CC}">
              <c16:uniqueId val="{00000005-F240-4851-9760-3986D7EB72F5}"/>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{B0A6175F-1491-4436-B2D2-EB7C08C07F02}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F240-4851-9760-3986D7EB72F5}"/>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{198FAB87-5B6B-4096-A36C-064D214C4424}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F240-4851-9760-3986D7EB72F5}"/>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{351D08F4-7724-464A-8CBA-296B9ECD97A6}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F240-4851-9760-3986D7EB72F5}"/>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{DEC8F6A7-1661-46C8-8F95-87C6D876E884}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F240-4851-9760-3986D7EB72F5}"/>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{399721ED-34DF-4922-9D6B-8537F215E231}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F240-4851-9760-3986D7EB72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9.5</c:v>
                </c:pt>
                <c:pt idx="4">
                  <c:v>8.6</c:v>
                </c:pt>
              </c:numCache>
            </c:numRef>
          </c:xVal>
          <c:yVal>
            <c:numRef>
              <c:f>公会計指標分析・財政指標組合せ分析表!$K$77:$O$77</c:f>
              <c:numCache>
                <c:formatCode>#,##0.0;"▲ "#,##0.0</c:formatCode>
                <c:ptCount val="5"/>
                <c:pt idx="0">
                  <c:v>64.599999999999994</c:v>
                </c:pt>
                <c:pt idx="1">
                  <c:v>52.8</c:v>
                </c:pt>
                <c:pt idx="2">
                  <c:v>48.6</c:v>
                </c:pt>
                <c:pt idx="3">
                  <c:v>32.799999999999997</c:v>
                </c:pt>
                <c:pt idx="4">
                  <c:v>20.2</c:v>
                </c:pt>
              </c:numCache>
            </c:numRef>
          </c:yVal>
          <c:smooth val="0"/>
          <c:extLst>
            <c:ext xmlns:c16="http://schemas.microsoft.com/office/drawing/2014/chart" uri="{C3380CC4-5D6E-409C-BE32-E72D297353CC}">
              <c16:uniqueId val="{0000000B-F240-4851-9760-3986D7EB72F5}"/>
            </c:ext>
          </c:extLst>
        </c:ser>
        <c:dLbls>
          <c:showLegendKey val="0"/>
          <c:showVal val="0"/>
          <c:showCatName val="0"/>
          <c:showSerName val="0"/>
          <c:showPercent val="0"/>
          <c:showBubbleSize val="0"/>
        </c:dLbls>
        <c:axId val="72872320"/>
        <c:axId val="72874240"/>
      </c:scatterChart>
      <c:valAx>
        <c:axId val="72872320"/>
        <c:scaling>
          <c:orientation val="minMax"/>
          <c:max val="17.200000000000003"/>
          <c:min val="8.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74240"/>
        <c:crosses val="autoZero"/>
        <c:crossBetween val="midCat"/>
      </c:valAx>
      <c:valAx>
        <c:axId val="72874240"/>
        <c:scaling>
          <c:orientation val="minMax"/>
          <c:max val="20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723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新潟県胎内市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元利償還金については少しずつ減少傾向ではあ</a:t>
          </a:r>
          <a:endParaRPr lang="ja-JP" altLang="ja-JP" sz="1400">
            <a:effectLst/>
          </a:endParaRPr>
        </a:p>
        <a:p>
          <a:r>
            <a:rPr kumimoji="1" lang="ja-JP" altLang="ja-JP" sz="1100">
              <a:solidFill>
                <a:schemeClr val="dk1"/>
              </a:solidFill>
              <a:effectLst/>
              <a:latin typeface="+mn-lt"/>
              <a:ea typeface="+mn-ea"/>
              <a:cs typeface="+mn-cs"/>
            </a:rPr>
            <a:t>るが、今後は大規模事業の償還が始まるため増加する見込みである。算入公債費等はほぼ横ばいで推移してきているが、今後は交付税措置</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ある起債の借入により増加する見込みである。引き続き、交付税措置のある有利な起債の選択をし、経営改善に努める。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新潟県胎内市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将来負担額及び充当可能財源等は、少しずつではあるが減少傾向にある。一般会計等に係る地方債の現在高は、合併特例事業債及び辺地対策事業債の発行</a:t>
          </a:r>
          <a:r>
            <a:rPr kumimoji="1" lang="ja-JP" altLang="en-US" sz="1100" baseline="0">
              <a:solidFill>
                <a:schemeClr val="dk1"/>
              </a:solidFill>
              <a:effectLst/>
              <a:latin typeface="+mn-lt"/>
              <a:ea typeface="+mn-ea"/>
              <a:cs typeface="+mn-cs"/>
            </a:rPr>
            <a:t>を予定しており、増加が見込まれる</a:t>
          </a:r>
          <a:r>
            <a:rPr kumimoji="1" lang="ja-JP" altLang="ja-JP" sz="1100" baseline="0">
              <a:solidFill>
                <a:schemeClr val="dk1"/>
              </a:solidFill>
              <a:effectLst/>
              <a:latin typeface="+mn-lt"/>
              <a:ea typeface="+mn-ea"/>
              <a:cs typeface="+mn-cs"/>
            </a:rPr>
            <a:t>。また公営企業債等繰入見込額は、公共下水道事業及び農業集落排水事業に対する繰入金が多額であるため、今後も経費削減を図り経営改善を行っていくが、繰入見込額は横ばいかやや増加する見込みである。</a:t>
          </a:r>
          <a:endParaRPr lang="ja-JP" altLang="ja-JP" sz="1400">
            <a:effectLst/>
          </a:endParaRPr>
        </a:p>
        <a:p>
          <a:r>
            <a:rPr kumimoji="1" lang="ja-JP" altLang="ja-JP" sz="1100" baseline="0">
              <a:solidFill>
                <a:schemeClr val="dk1"/>
              </a:solidFill>
              <a:effectLst/>
              <a:latin typeface="+mn-lt"/>
              <a:ea typeface="+mn-ea"/>
              <a:cs typeface="+mn-cs"/>
            </a:rPr>
            <a:t>　充当可能財源等については、今後どう取崩しを抑えていくことが課題であり、引き続き健全財政の堅持に努める。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B992BF4A-9B0D-4B76-A944-2FB5A5BB33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F0EBF7C5-FAA1-4E83-B050-7CD68513ED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id="{1D416D32-5352-4CE0-8CD5-3359CA0C444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id="{1D809778-364F-47BB-A919-B51DE57D874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id="{E5B509F4-B176-4B00-9F69-1C1B4593F4C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id="{311B3532-1191-425E-8944-7B82DF77A21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新潟県胎内市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id="{E681786F-F8D9-4A9C-8A17-F9EADCA850A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id="{64E04689-7323-417E-B29D-BDCA12E55AD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id="{458CD6A6-C917-4948-BC90-D24F1E2E5B7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id="{256B31CF-6EC0-4F8A-9884-5C7B855C9E4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id="{93982B02-9CF7-4CF0-AEC8-4EB22E8B5DA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id="{A7BFD3A7-4484-4AE7-9575-6B6988EA1179}"/>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30,274
30,145
264.89
14,893,128
14,418,134
422,020
9,339,380
19,418,501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id="{AC45E31B-4C30-4A17-9AE0-D1F7299E824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id="{5C3C5200-4817-4FFD-B39C-18F0B1C4CFA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id="{F569745E-2B6E-4EEC-AEDE-981EAFB56C0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162.9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id="{F198F253-FDF0-4135-AD99-A5920A0F3C4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id="{D4C32245-DFD9-4F7B-86FB-51931BE81E0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id="{3D0423B0-5C8F-4B1E-86EE-576F9881BCC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a:extLst>
            <a:ext uri="{FF2B5EF4-FFF2-40B4-BE49-F238E27FC236}">
              <a16:creationId xmlns:a16="http://schemas.microsoft.com/office/drawing/2014/main" id="{23B4B1EF-BE97-49FF-9F86-EF7FFBE80C26}"/>
            </a:ext>
          </a:extLst>
        </xdr:cNvPr>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id="{C5023F6C-9BA5-470D-B3FA-BD3B2B2B1FF2}"/>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id="{36E8F0FC-DDAD-4B10-B12C-7EFB5976907B}"/>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a:extLst>
            <a:ext uri="{FF2B5EF4-FFF2-40B4-BE49-F238E27FC236}">
              <a16:creationId xmlns:a16="http://schemas.microsoft.com/office/drawing/2014/main" id="{E839803E-A14F-48E6-9A02-63316E6AEB5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a:extLst>
            <a:ext uri="{FF2B5EF4-FFF2-40B4-BE49-F238E27FC236}">
              <a16:creationId xmlns:a16="http://schemas.microsoft.com/office/drawing/2014/main" id="{6C2FBE1C-FE92-413A-8762-8E79FF72255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a:extLst>
            <a:ext uri="{FF2B5EF4-FFF2-40B4-BE49-F238E27FC236}">
              <a16:creationId xmlns:a16="http://schemas.microsoft.com/office/drawing/2014/main" id="{4AAA1968-49F0-45BE-AF5F-3478C1AD6FA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a:extLst>
            <a:ext uri="{FF2B5EF4-FFF2-40B4-BE49-F238E27FC236}">
              <a16:creationId xmlns:a16="http://schemas.microsoft.com/office/drawing/2014/main" id="{B8763ED7-6803-4E0B-AB30-430043949B55}"/>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a:extLst>
            <a:ext uri="{FF2B5EF4-FFF2-40B4-BE49-F238E27FC236}">
              <a16:creationId xmlns:a16="http://schemas.microsoft.com/office/drawing/2014/main" id="{81188A01-B5AF-4282-BA54-F80FF2E1466C}"/>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a:extLst>
            <a:ext uri="{FF2B5EF4-FFF2-40B4-BE49-F238E27FC236}">
              <a16:creationId xmlns:a16="http://schemas.microsoft.com/office/drawing/2014/main" id="{29C3A6F8-E2E7-4E82-BCEC-9A16A3525E63}"/>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a:extLst>
            <a:ext uri="{FF2B5EF4-FFF2-40B4-BE49-F238E27FC236}">
              <a16:creationId xmlns:a16="http://schemas.microsoft.com/office/drawing/2014/main" id="{57CD82BD-B382-496D-BC50-18E28D54CEE2}"/>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a:extLst>
            <a:ext uri="{FF2B5EF4-FFF2-40B4-BE49-F238E27FC236}">
              <a16:creationId xmlns:a16="http://schemas.microsoft.com/office/drawing/2014/main" id="{FE672598-0291-4E82-89FD-0AA9997371A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a:extLst>
            <a:ext uri="{FF2B5EF4-FFF2-40B4-BE49-F238E27FC236}">
              <a16:creationId xmlns:a16="http://schemas.microsoft.com/office/drawing/2014/main" id="{95AD8880-CB53-4773-A3D6-DD429BDF58D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a:extLst>
            <a:ext uri="{FF2B5EF4-FFF2-40B4-BE49-F238E27FC236}">
              <a16:creationId xmlns:a16="http://schemas.microsoft.com/office/drawing/2014/main" id="{0260148F-EA9C-4B97-91CC-86BFA9743A71}"/>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a:extLst>
            <a:ext uri="{FF2B5EF4-FFF2-40B4-BE49-F238E27FC236}">
              <a16:creationId xmlns:a16="http://schemas.microsoft.com/office/drawing/2014/main" id="{DD2F04EA-7E2C-4D6E-8836-63380259AA5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a:extLst>
            <a:ext uri="{FF2B5EF4-FFF2-40B4-BE49-F238E27FC236}">
              <a16:creationId xmlns:a16="http://schemas.microsoft.com/office/drawing/2014/main" id="{4C14B17C-F1C3-4C6B-BC2F-57C9B01DE15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a:extLst>
            <a:ext uri="{FF2B5EF4-FFF2-40B4-BE49-F238E27FC236}">
              <a16:creationId xmlns:a16="http://schemas.microsoft.com/office/drawing/2014/main" id="{92256E2F-43F2-4731-8412-2CCE9AB622F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a:extLst>
            <a:ext uri="{FF2B5EF4-FFF2-40B4-BE49-F238E27FC236}">
              <a16:creationId xmlns:a16="http://schemas.microsoft.com/office/drawing/2014/main" id="{8C0F83ED-86AF-45AB-A3E0-98613DF4E95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a:extLst>
            <a:ext uri="{FF2B5EF4-FFF2-40B4-BE49-F238E27FC236}">
              <a16:creationId xmlns:a16="http://schemas.microsoft.com/office/drawing/2014/main" id="{5A2E92E5-C7FC-4D79-AE07-18245E9CBAE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a:extLst>
            <a:ext uri="{FF2B5EF4-FFF2-40B4-BE49-F238E27FC236}">
              <a16:creationId xmlns:a16="http://schemas.microsoft.com/office/drawing/2014/main" id="{5EFA6F79-3C1E-4EE3-BB62-CA3F423B25A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a:extLst>
            <a:ext uri="{FF2B5EF4-FFF2-40B4-BE49-F238E27FC236}">
              <a16:creationId xmlns:a16="http://schemas.microsoft.com/office/drawing/2014/main" id="{1EA21F95-6BA6-4D1B-81A3-4AFD977A308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a:extLst>
            <a:ext uri="{FF2B5EF4-FFF2-40B4-BE49-F238E27FC236}">
              <a16:creationId xmlns:a16="http://schemas.microsoft.com/office/drawing/2014/main" id="{79C9A67B-B2FD-4F76-9E7B-77AFD6C8A79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a:extLst>
            <a:ext uri="{FF2B5EF4-FFF2-40B4-BE49-F238E27FC236}">
              <a16:creationId xmlns:a16="http://schemas.microsoft.com/office/drawing/2014/main" id="{E4C87FC2-E6DA-4A63-827D-9DBF49D3A2C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a:extLst>
            <a:ext uri="{FF2B5EF4-FFF2-40B4-BE49-F238E27FC236}">
              <a16:creationId xmlns:a16="http://schemas.microsoft.com/office/drawing/2014/main" id="{3950A478-0249-4CFA-936A-70AC56D6339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a:extLst>
            <a:ext uri="{FF2B5EF4-FFF2-40B4-BE49-F238E27FC236}">
              <a16:creationId xmlns:a16="http://schemas.microsoft.com/office/drawing/2014/main" id="{A984A1B9-70B1-4344-BA0C-B49996C84561}"/>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a:extLst>
            <a:ext uri="{FF2B5EF4-FFF2-40B4-BE49-F238E27FC236}">
              <a16:creationId xmlns:a16="http://schemas.microsoft.com/office/drawing/2014/main" id="{44C31959-DF9D-46C2-967D-420DD0067E5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a:extLst>
            <a:ext uri="{FF2B5EF4-FFF2-40B4-BE49-F238E27FC236}">
              <a16:creationId xmlns:a16="http://schemas.microsoft.com/office/drawing/2014/main" id="{8C432858-1A69-4DD6-A9E5-7D4FFFDB4B97}"/>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a:extLst>
            <a:ext uri="{FF2B5EF4-FFF2-40B4-BE49-F238E27FC236}">
              <a16:creationId xmlns:a16="http://schemas.microsoft.com/office/drawing/2014/main" id="{3AD3E57D-B54B-4371-89A4-FB4A84087292}"/>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a:extLst>
            <a:ext uri="{FF2B5EF4-FFF2-40B4-BE49-F238E27FC236}">
              <a16:creationId xmlns:a16="http://schemas.microsoft.com/office/drawing/2014/main" id="{5D156104-525A-4002-B22F-D9A3525BC81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a:extLst>
            <a:ext uri="{FF2B5EF4-FFF2-40B4-BE49-F238E27FC236}">
              <a16:creationId xmlns:a16="http://schemas.microsoft.com/office/drawing/2014/main" id="{83784578-142E-4293-BB60-79967AED95C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a:extLst>
            <a:ext uri="{FF2B5EF4-FFF2-40B4-BE49-F238E27FC236}">
              <a16:creationId xmlns:a16="http://schemas.microsoft.com/office/drawing/2014/main" id="{7413DFAB-B381-411E-BDE6-6BF64A50AA2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a:extLst>
            <a:ext uri="{FF2B5EF4-FFF2-40B4-BE49-F238E27FC236}">
              <a16:creationId xmlns:a16="http://schemas.microsoft.com/office/drawing/2014/main" id="{AC272802-6547-4742-A5EE-6A18156083D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a:extLst>
            <a:ext uri="{FF2B5EF4-FFF2-40B4-BE49-F238E27FC236}">
              <a16:creationId xmlns:a16="http://schemas.microsoft.com/office/drawing/2014/main" id="{4D95F981-90A5-4A18-B08C-EA806EC6A2CF}"/>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a:extLst>
            <a:ext uri="{FF2B5EF4-FFF2-40B4-BE49-F238E27FC236}">
              <a16:creationId xmlns:a16="http://schemas.microsoft.com/office/drawing/2014/main" id="{43376CEC-D7DD-40CB-883D-AE0A6146960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a:extLst>
            <a:ext uri="{FF2B5EF4-FFF2-40B4-BE49-F238E27FC236}">
              <a16:creationId xmlns:a16="http://schemas.microsoft.com/office/drawing/2014/main" id="{A70F781F-AE9E-4B13-A9A2-AA53723D586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a:extLst>
            <a:ext uri="{FF2B5EF4-FFF2-40B4-BE49-F238E27FC236}">
              <a16:creationId xmlns:a16="http://schemas.microsoft.com/office/drawing/2014/main" id="{37117524-7036-4F58-806A-EAF74E99F6C0}"/>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a:extLst>
            <a:ext uri="{FF2B5EF4-FFF2-40B4-BE49-F238E27FC236}">
              <a16:creationId xmlns:a16="http://schemas.microsoft.com/office/drawing/2014/main" id="{9A921E6F-F1FE-4D2B-B0A5-83B37ADF1D8E}"/>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a:extLst>
            <a:ext uri="{FF2B5EF4-FFF2-40B4-BE49-F238E27FC236}">
              <a16:creationId xmlns:a16="http://schemas.microsoft.com/office/drawing/2014/main" id="{24395E6B-5A52-4364-A3EE-070CFC4D48B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a:extLst>
            <a:ext uri="{FF2B5EF4-FFF2-40B4-BE49-F238E27FC236}">
              <a16:creationId xmlns:a16="http://schemas.microsoft.com/office/drawing/2014/main" id="{1AFF1EA9-6125-43E4-B330-D8EEDCE433A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E2AEC759-12FB-4D42-A1E0-6FBE466F40F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FFD11F81-4AEC-4E24-8B1C-785E501563D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1E66661A-F7C7-4AB5-80BB-4CA60013418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874D4AB5-8D3E-4875-9354-52C05EA3143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新潟県胎内市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BF95E649-BF8B-4E40-8352-22D1FC4433C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68BE97BB-487F-4F2F-92C3-0AC8F165D73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95300D2-8C97-4CE0-8463-4C85914E6D7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2F2E472E-715D-4583-83A1-B1D935B3265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1E33EE78-53F7-462A-9E27-E0D39D748D8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948222BF-EEE0-47BB-8AE1-9E6B318C239B}"/>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30,274
30,145
264.89
14,893,128
14,418,134
422,020
9,339,380
19,418,501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A1F3B7FC-FD08-424F-B71D-A532AAF7D60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42D3056D-9176-49CC-8AD7-5E69FC56645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F6BA42F8-E60C-4ED9-83AA-0A3D0E497C2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162.9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E02C56F0-A7E9-42CE-BA04-739969A0985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6C42542D-7A6E-43F8-A78D-1977771F0DB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D78C1BAE-042C-4905-999F-EF8EF16BB1C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E0FF8C16-CA85-493A-A816-17BF575C652C}"/>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B08F70DF-3226-4445-BFD3-0DC40255CCDA}"/>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086175E4-F8E5-415E-869D-0DF75F5DD76F}"/>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5FACBC65-71E3-4326-AB09-C92062C7713A}"/>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9A713F63-CC22-42B0-BA37-0F508454A77B}"/>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D9107F9D-7F41-4075-8F45-339F947D555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E57A85AF-33CC-4077-8E94-BFA05F32FDA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D497566E-9EA5-4649-A8F4-30474CEF731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85553FD2-6647-4B3E-A5FB-DF64F60CCCE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9EEA418E-DFC4-4DBE-8735-AB12AB39C4E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C4936CC3-1928-4D81-940C-3EF93A5F81B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4B1741C9-325B-4432-81E6-1E2606388AA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新潟県胎内市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1984D8CE-FB0A-45F3-99DB-1F81BEE4271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8D95EA9A-C71A-465A-8DF0-75B9ED6B988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E26710B-13F3-42D6-9395-7D27A582A20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DF414A21-82E5-4015-A776-3451C04E748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2B8B6E5C-459B-42AF-9834-5C26951D31D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9D789A67-3405-4DBA-B858-21AC3C7923AB}"/>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30,274
30,145
264.89
14,893,128
14,418,134
422,020
9,339,380
19,418,501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F05314E2-653E-490A-92CD-9742E43C7A2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D34A7348-34E9-4764-993A-D1CB2DF7C8D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BD9F6E6A-9318-4F55-9708-60569DE761A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162.9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387948D7-F497-47CC-B3DC-1F94160B7E6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53FB0C31-A789-4751-AFD1-1EA6C38C05C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AAE7E5FF-038F-4F33-945E-1767D536630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D35AB5DA-1550-4270-9083-3E1042EEC943}"/>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5B3F8FBF-8A26-4E0F-8D6B-0E203A768476}"/>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02BCD636-F28F-40C4-A4E5-CEE7E9C231F7}"/>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5689AAAC-E93A-4585-AAC9-148AA7D343CA}"/>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56A0DC32-480F-4C72-80C3-8B9ABA055631}"/>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80B58104-D5A0-4D17-9728-625A455F257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19E7F5A3-1EEE-4ABC-A70A-4A072A62457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EA9F6E06-35F3-49D2-AD96-B6627687A83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新潟県胎内市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30,274
30,145
264.89
14,893,128
14,418,134
422,020
9,339,380
19,418,501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162.9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近年、財政力指数については微増ではあるが良化している。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平成</a:t>
          </a:r>
          <a:r>
            <a:rPr kumimoji="1" lang="en-US" altLang="ja-JP" sz="1300">
              <a:latin typeface="ＭＳ ゴシック" panose="020B0609070205080204" pitchFamily="49" charset="-128"/>
              <a:ea typeface="ＭＳ ゴシック" panose="020B0609070205080204" pitchFamily="49" charset="-128"/>
            </a:rPr>
            <a:t>28</a:t>
          </a:r>
          <a:r>
            <a:rPr kumimoji="1" lang="ja-JP" altLang="en-US" sz="1300">
              <a:latin typeface="ＭＳ ゴシック" panose="020B0609070205080204" pitchFamily="49" charset="-128"/>
              <a:ea typeface="ＭＳ ゴシック" panose="020B0609070205080204" pitchFamily="49" charset="-128"/>
            </a:rPr>
            <a:t>年度においては地方交付税や地方消費税交付金の減額幅が大きく、需要面では社会保障費の増加傾向のため、今後も大きく財政力指数が伸びていく傾向ではない。</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今後も行政経費の見直し、市税確保のための企業誘致、税の徴収率維持を続け、財政の健全化に努める。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13758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45508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2263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a:extLst>
            <a:ext uri="{FF2B5EF4-FFF2-40B4-BE49-F238E27FC236}">
              <a16:creationId xmlns:a16="http://schemas.microsoft.com/office/drawing/2014/main" id="{00000000-0008-0000-0300-000046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45508</xdr:rowOff>
    </xdr:from>
    <xdr:to>
      <xdr:col>6</xdr:col>
      <xdr:colOff>0</xdr:colOff>
      <xdr:row>42</xdr:row>
      <xdr:rowOff>65617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65617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65617</xdr:rowOff>
    </xdr:from>
    <xdr:to>
      <xdr:col>3</xdr:col>
      <xdr:colOff>279400</xdr:colOff>
      <xdr:row>42</xdr:row>
      <xdr:rowOff>85725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a:extLst>
            <a:ext uri="{FF2B5EF4-FFF2-40B4-BE49-F238E27FC236}">
              <a16:creationId xmlns:a16="http://schemas.microsoft.com/office/drawing/2014/main" id="{00000000-0008-0000-0300-00004E000000}"/>
            </a:ext>
          </a:extLst>
        </xdr:cNvPr>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a:extLst>
            <a:ext uri="{FF2B5EF4-FFF2-40B4-BE49-F238E27FC236}">
              <a16:creationId xmlns:a16="http://schemas.microsoft.com/office/drawing/2014/main" id="{00000000-0008-0000-0300-000050000000}"/>
            </a:ext>
          </a:extLst>
        </xdr:cNvPr>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7" name="円/楕円 86">
          <a:extLst>
            <a:ext uri="{FF2B5EF4-FFF2-40B4-BE49-F238E27FC236}">
              <a16:creationId xmlns:a16="http://schemas.microsoft.com/office/drawing/2014/main" id="{00000000-0008-0000-0300-000057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162577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166158</xdr:rowOff>
    </xdr:from>
    <xdr:to>
      <xdr:col>6</xdr:col>
      <xdr:colOff>50800</xdr:colOff>
      <xdr:row>42</xdr:row>
      <xdr:rowOff>96308</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106485</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96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126594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3" name="円/楕円 92">
          <a:extLst>
            <a:ext uri="{FF2B5EF4-FFF2-40B4-BE49-F238E27FC236}">
              <a16:creationId xmlns:a16="http://schemas.microsoft.com/office/drawing/2014/main" id="{00000000-0008-0000-0300-00005D000000}"/>
            </a:ext>
          </a:extLst>
        </xdr:cNvPr>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95" name="円/楕円 94">
          <a:extLst>
            <a:ext uri="{FF2B5EF4-FFF2-40B4-BE49-F238E27FC236}">
              <a16:creationId xmlns:a16="http://schemas.microsoft.com/office/drawing/2014/main" id="{00000000-0008-0000-0300-00005F000000}"/>
            </a:ext>
          </a:extLst>
        </xdr:cNvPr>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昨年に比し</a:t>
          </a:r>
          <a:r>
            <a:rPr kumimoji="1" lang="en-US" altLang="ja-JP" sz="1300">
              <a:latin typeface="ＭＳ ゴシック" panose="020B0609070205080204" pitchFamily="49" charset="-128"/>
              <a:ea typeface="ＭＳ ゴシック" panose="020B0609070205080204" pitchFamily="49" charset="-128"/>
            </a:rPr>
            <a:t>3.6</a:t>
          </a:r>
          <a:r>
            <a:rPr kumimoji="1" lang="ja-JP" altLang="en-US" sz="1300">
              <a:latin typeface="ＭＳ ゴシック" panose="020B0609070205080204" pitchFamily="49" charset="-128"/>
              <a:ea typeface="ＭＳ ゴシック" panose="020B0609070205080204" pitchFamily="49" charset="-128"/>
            </a:rPr>
            <a:t>ポイント硬直化した。</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分母は歳入で構成され主たるものである地方交付税については合併算定替えの影響等により減少傾向にある。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分子は歳出で構成され、大きい割合となる公債費については臨時財政対策債、合併特例債の償還額が増加しており、扶助費についても引き続き増加傾向にある。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引き続き、経常経費を精査し、良好な財政構造を目指していく。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24493</xdr:rowOff>
    </xdr:from>
    <xdr:to>
      <xdr:col>7</xdr:col>
      <xdr:colOff>152400</xdr:colOff>
      <xdr:row>66</xdr:row>
      <xdr:rowOff>106680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40043"/>
          <a:ext cx="0" cy="1282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110870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7</xdr:col>
      <xdr:colOff>63500</xdr:colOff>
      <xdr:row>59</xdr:row>
      <xdr:rowOff>24493</xdr:rowOff>
    </xdr:from>
    <xdr:to>
      <xdr:col>7</xdr:col>
      <xdr:colOff>241300</xdr:colOff>
      <xdr:row>59</xdr:row>
      <xdr:rowOff>24493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77288</xdr:rowOff>
    </xdr:from>
    <xdr:to>
      <xdr:col>7</xdr:col>
      <xdr:colOff>152400</xdr:colOff>
      <xdr:row>65</xdr:row>
      <xdr:rowOff>154033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1050088"/>
          <a:ext cx="838200" cy="2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5" name="フローチャート : 判断 134">
          <a:extLst>
            <a:ext uri="{FF2B5EF4-FFF2-40B4-BE49-F238E27FC236}">
              <a16:creationId xmlns:a16="http://schemas.microsoft.com/office/drawing/2014/main" id="{00000000-0008-0000-0300-000087000000}"/>
            </a:ext>
          </a:extLst>
        </xdr:cNvPr>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77288</xdr:rowOff>
    </xdr:from>
    <xdr:to>
      <xdr:col>6</xdr:col>
      <xdr:colOff>0</xdr:colOff>
      <xdr:row>65</xdr:row>
      <xdr:rowOff>2359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050088"/>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93617</xdr:rowOff>
    </xdr:from>
    <xdr:to>
      <xdr:col>6</xdr:col>
      <xdr:colOff>50800</xdr:colOff>
      <xdr:row>63</xdr:row>
      <xdr:rowOff>23767</xdr:rowOff>
    </xdr:to>
    <xdr:sp macro="" textlink="">
      <xdr:nvSpPr>
        <xdr:cNvPr id="137" name="フローチャート : 判断 136">
          <a:extLst>
            <a:ext uri="{FF2B5EF4-FFF2-40B4-BE49-F238E27FC236}">
              <a16:creationId xmlns:a16="http://schemas.microsoft.com/office/drawing/2014/main" id="{00000000-0008-0000-0300-000089000000}"/>
            </a:ext>
          </a:extLst>
        </xdr:cNvPr>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33944</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111760</xdr:rowOff>
    </xdr:from>
    <xdr:to>
      <xdr:col>4</xdr:col>
      <xdr:colOff>482600</xdr:colOff>
      <xdr:row>65</xdr:row>
      <xdr:rowOff>2359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08456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169454</xdr:rowOff>
    </xdr:from>
    <xdr:to>
      <xdr:col>4</xdr:col>
      <xdr:colOff>533400</xdr:colOff>
      <xdr:row>63</xdr:row>
      <xdr:rowOff>99604</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3175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109781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56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111760</xdr:rowOff>
    </xdr:from>
    <xdr:to>
      <xdr:col>3</xdr:col>
      <xdr:colOff>279400</xdr:colOff>
      <xdr:row>65</xdr:row>
      <xdr:rowOff>9253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108456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107406</xdr:rowOff>
    </xdr:from>
    <xdr:to>
      <xdr:col>3</xdr:col>
      <xdr:colOff>330200</xdr:colOff>
      <xdr:row>63</xdr:row>
      <xdr:rowOff>37556</xdr:rowOff>
    </xdr:to>
    <xdr:sp macro="" textlink="">
      <xdr:nvSpPr>
        <xdr:cNvPr id="143" name="フローチャート : 判断 142">
          <a:extLst>
            <a:ext uri="{FF2B5EF4-FFF2-40B4-BE49-F238E27FC236}">
              <a16:creationId xmlns:a16="http://schemas.microsoft.com/office/drawing/2014/main" id="{00000000-0008-0000-0300-00008F000000}"/>
            </a:ext>
          </a:extLst>
        </xdr:cNvPr>
        <xdr:cNvSpPr/>
      </xdr:nvSpPr>
      <xdr:spPr>
        <a:xfrm>
          <a:off x="2286000" y="1073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47733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50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148772</xdr:rowOff>
    </xdr:from>
    <xdr:to>
      <xdr:col>2</xdr:col>
      <xdr:colOff>127000</xdr:colOff>
      <xdr:row>63</xdr:row>
      <xdr:rowOff>78922</xdr:rowOff>
    </xdr:to>
    <xdr:sp macro="" textlink="">
      <xdr:nvSpPr>
        <xdr:cNvPr id="145" name="フローチャート : 判断 144">
          <a:extLst>
            <a:ext uri="{FF2B5EF4-FFF2-40B4-BE49-F238E27FC236}">
              <a16:creationId xmlns:a16="http://schemas.microsoft.com/office/drawing/2014/main" id="{00000000-0008-0000-0300-000091000000}"/>
            </a:ext>
          </a:extLst>
        </xdr:cNvPr>
        <xdr:cNvSpPr/>
      </xdr:nvSpPr>
      <xdr:spPr>
        <a:xfrm>
          <a:off x="1397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89099</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103233</xdr:rowOff>
    </xdr:from>
    <xdr:to>
      <xdr:col>7</xdr:col>
      <xdr:colOff>203200</xdr:colOff>
      <xdr:row>66</xdr:row>
      <xdr:rowOff>33383</xdr:rowOff>
    </xdr:to>
    <xdr:sp macro="" textlink="">
      <xdr:nvSpPr>
        <xdr:cNvPr id="152" name="円/楕円 151">
          <a:extLst>
            <a:ext uri="{FF2B5EF4-FFF2-40B4-BE49-F238E27FC236}">
              <a16:creationId xmlns:a16="http://schemas.microsoft.com/office/drawing/2014/main" id="{00000000-0008-0000-0300-000098000000}"/>
            </a:ext>
          </a:extLst>
        </xdr:cNvPr>
        <xdr:cNvSpPr/>
      </xdr:nvSpPr>
      <xdr:spPr>
        <a:xfrm>
          <a:off x="4902200" y="1124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170560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14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26488</xdr:rowOff>
    </xdr:from>
    <xdr:to>
      <xdr:col>6</xdr:col>
      <xdr:colOff>50800</xdr:colOff>
      <xdr:row>64</xdr:row>
      <xdr:rowOff>128088</xdr:rowOff>
    </xdr:to>
    <xdr:sp macro="" textlink="">
      <xdr:nvSpPr>
        <xdr:cNvPr id="154" name="円/楕円 153">
          <a:extLst>
            <a:ext uri="{FF2B5EF4-FFF2-40B4-BE49-F238E27FC236}">
              <a16:creationId xmlns:a16="http://schemas.microsoft.com/office/drawing/2014/main" id="{00000000-0008-0000-0300-00009A000000}"/>
            </a:ext>
          </a:extLst>
        </xdr:cNvPr>
        <xdr:cNvSpPr/>
      </xdr:nvSpPr>
      <xdr:spPr>
        <a:xfrm>
          <a:off x="4064000" y="109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112865</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085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123009</xdr:rowOff>
    </xdr:from>
    <xdr:to>
      <xdr:col>4</xdr:col>
      <xdr:colOff>533400</xdr:colOff>
      <xdr:row>65</xdr:row>
      <xdr:rowOff>53159</xdr:rowOff>
    </xdr:to>
    <xdr:sp macro="" textlink="">
      <xdr:nvSpPr>
        <xdr:cNvPr id="156" name="円/楕円 155">
          <a:extLst>
            <a:ext uri="{FF2B5EF4-FFF2-40B4-BE49-F238E27FC236}">
              <a16:creationId xmlns:a16="http://schemas.microsoft.com/office/drawing/2014/main" id="{00000000-0008-0000-0300-00009C000000}"/>
            </a:ext>
          </a:extLst>
        </xdr:cNvPr>
        <xdr:cNvSpPr/>
      </xdr:nvSpPr>
      <xdr:spPr>
        <a:xfrm>
          <a:off x="3175000" y="1109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37936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18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60960</xdr:rowOff>
    </xdr:from>
    <xdr:to>
      <xdr:col>3</xdr:col>
      <xdr:colOff>330200</xdr:colOff>
      <xdr:row>64</xdr:row>
      <xdr:rowOff>162560</xdr:rowOff>
    </xdr:to>
    <xdr:sp macro="" textlink="">
      <xdr:nvSpPr>
        <xdr:cNvPr id="158" name="円/楕円 157">
          <a:extLst>
            <a:ext uri="{FF2B5EF4-FFF2-40B4-BE49-F238E27FC236}">
              <a16:creationId xmlns:a16="http://schemas.microsoft.com/office/drawing/2014/main" id="{00000000-0008-0000-0300-00009E000000}"/>
            </a:ext>
          </a:extLst>
        </xdr:cNvPr>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147337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129903</xdr:rowOff>
    </xdr:from>
    <xdr:to>
      <xdr:col>2</xdr:col>
      <xdr:colOff>127000</xdr:colOff>
      <xdr:row>65</xdr:row>
      <xdr:rowOff>60053</xdr:rowOff>
    </xdr:to>
    <xdr:sp macro="" textlink="">
      <xdr:nvSpPr>
        <xdr:cNvPr id="160" name="円/楕円 159">
          <a:extLst>
            <a:ext uri="{FF2B5EF4-FFF2-40B4-BE49-F238E27FC236}">
              <a16:creationId xmlns:a16="http://schemas.microsoft.com/office/drawing/2014/main" id="{00000000-0008-0000-0300-0000A0000000}"/>
            </a:ext>
          </a:extLst>
        </xdr:cNvPr>
        <xdr:cNvSpPr/>
      </xdr:nvSpPr>
      <xdr:spPr>
        <a:xfrm>
          <a:off x="1397000" y="11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44830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18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[170,405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150,314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に比し、公共施設数が多く、関連する職員経費及び維持管理費等が増えているため平均を上回る状況が続いている。指定管理者制度の導入などを図りコスト削減を続けているが、公共施設のあり方などについても今後議論を深めていかなければならない。</a:t>
          </a:r>
        </a:p>
      </xdr:txBody>
    </xdr:sp>
    <xdr:clientData/>
  </xdr:twoCellAnchor>
  <xdr:oneCellAnchor>
    <xdr:from>
      <xdr:col>1</xdr:col>
      <xdr:colOff>38100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56001</xdr:rowOff>
    </xdr:from>
    <xdr:to>
      <xdr:col>7</xdr:col>
      <xdr:colOff>152400</xdr:colOff>
      <xdr:row>89</xdr:row>
      <xdr:rowOff>132859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3451"/>
          <a:ext cx="0" cy="1448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104936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256,528</a:t>
          </a:r>
          <a:endParaRPr kumimoji="1" lang="ja-JP" altLang="en-US" sz="1000" b="1">
            <a:latin typeface="ＭＳ Ｐゴシック"/>
          </a:endParaRPr>
        </a:p>
      </xdr:txBody>
    </xdr:sp>
    <xdr:clientData/>
  </xdr:oneCellAnchor>
  <xdr:twoCellAnchor>
    <xdr:from>
      <xdr:col>7</xdr:col>
      <xdr:colOff>63500</xdr:colOff>
      <xdr:row>89</xdr:row>
      <xdr:rowOff>132859</xdr:rowOff>
    </xdr:from>
    <xdr:to>
      <xdr:col>7</xdr:col>
      <xdr:colOff>241300</xdr:colOff>
      <xdr:row>89</xdr:row>
      <xdr:rowOff>132859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9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142378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8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106,460</a:t>
          </a:r>
          <a:endParaRPr kumimoji="1" lang="ja-JP" altLang="en-US" sz="1000" b="1">
            <a:latin typeface="ＭＳ Ｐゴシック"/>
          </a:endParaRPr>
        </a:p>
      </xdr:txBody>
    </xdr:sp>
    <xdr:clientData/>
  </xdr:oneCellAnchor>
  <xdr:twoCellAnchor>
    <xdr:from>
      <xdr:col>7</xdr:col>
      <xdr:colOff>63500</xdr:colOff>
      <xdr:row>81</xdr:row>
      <xdr:rowOff>56001</xdr:rowOff>
    </xdr:from>
    <xdr:to>
      <xdr:col>7</xdr:col>
      <xdr:colOff>241300</xdr:colOff>
      <xdr:row>81</xdr:row>
      <xdr:rowOff>56001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147731</xdr:rowOff>
    </xdr:from>
    <xdr:to>
      <xdr:col>7</xdr:col>
      <xdr:colOff>152400</xdr:colOff>
      <xdr:row>84</xdr:row>
      <xdr:rowOff>158849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549531"/>
          <a:ext cx="838200" cy="1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103</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30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157,509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155026</xdr:rowOff>
    </xdr:from>
    <xdr:to>
      <xdr:col>7</xdr:col>
      <xdr:colOff>203200</xdr:colOff>
      <xdr:row>84</xdr:row>
      <xdr:rowOff>85176</xdr:rowOff>
    </xdr:to>
    <xdr:sp macro="" textlink="">
      <xdr:nvSpPr>
        <xdr:cNvPr id="196" name="フローチャート : 判断 195">
          <a:extLst>
            <a:ext uri="{FF2B5EF4-FFF2-40B4-BE49-F238E27FC236}">
              <a16:creationId xmlns:a16="http://schemas.microsoft.com/office/drawing/2014/main" id="{00000000-0008-0000-0300-0000C4000000}"/>
            </a:ext>
          </a:extLst>
        </xdr:cNvPr>
        <xdr:cNvSpPr/>
      </xdr:nvSpPr>
      <xdr:spPr>
        <a:xfrm>
          <a:off x="4902200" y="14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91343</xdr:rowOff>
    </xdr:from>
    <xdr:to>
      <xdr:col>6</xdr:col>
      <xdr:colOff>0</xdr:colOff>
      <xdr:row>84</xdr:row>
      <xdr:rowOff>147731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493143"/>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121090</xdr:rowOff>
    </xdr:from>
    <xdr:to>
      <xdr:col>6</xdr:col>
      <xdr:colOff>50800</xdr:colOff>
      <xdr:row>84</xdr:row>
      <xdr:rowOff>51240</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4064000" y="143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61417</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20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70726</xdr:rowOff>
    </xdr:from>
    <xdr:to>
      <xdr:col>4</xdr:col>
      <xdr:colOff>482600</xdr:colOff>
      <xdr:row>84</xdr:row>
      <xdr:rowOff>91343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472526"/>
          <a:ext cx="889000" cy="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98351</xdr:rowOff>
    </xdr:from>
    <xdr:to>
      <xdr:col>4</xdr:col>
      <xdr:colOff>533400</xdr:colOff>
      <xdr:row>84</xdr:row>
      <xdr:rowOff>28501</xdr:rowOff>
    </xdr:to>
    <xdr:sp macro="" textlink="">
      <xdr:nvSpPr>
        <xdr:cNvPr id="201" name="フローチャート : 判断 200">
          <a:extLst>
            <a:ext uri="{FF2B5EF4-FFF2-40B4-BE49-F238E27FC236}">
              <a16:creationId xmlns:a16="http://schemas.microsoft.com/office/drawing/2014/main" id="{00000000-0008-0000-0300-0000C9000000}"/>
            </a:ext>
          </a:extLst>
        </xdr:cNvPr>
        <xdr:cNvSpPr/>
      </xdr:nvSpPr>
      <xdr:spPr>
        <a:xfrm>
          <a:off x="3175000" y="1432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38678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9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1646</xdr:rowOff>
    </xdr:from>
    <xdr:to>
      <xdr:col>3</xdr:col>
      <xdr:colOff>279400</xdr:colOff>
      <xdr:row>84</xdr:row>
      <xdr:rowOff>70726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403446"/>
          <a:ext cx="889000" cy="6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65148</xdr:rowOff>
    </xdr:from>
    <xdr:to>
      <xdr:col>3</xdr:col>
      <xdr:colOff>330200</xdr:colOff>
      <xdr:row>83</xdr:row>
      <xdr:rowOff>166748</xdr:rowOff>
    </xdr:to>
    <xdr:sp macro="" textlink="">
      <xdr:nvSpPr>
        <xdr:cNvPr id="204" name="フローチャート : 判断 203">
          <a:extLst>
            <a:ext uri="{FF2B5EF4-FFF2-40B4-BE49-F238E27FC236}">
              <a16:creationId xmlns:a16="http://schemas.microsoft.com/office/drawing/2014/main" id="{00000000-0008-0000-0300-0000CC000000}"/>
            </a:ext>
          </a:extLst>
        </xdr:cNvPr>
        <xdr:cNvSpPr/>
      </xdr:nvSpPr>
      <xdr:spPr>
        <a:xfrm>
          <a:off x="2286000" y="1429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5475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6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15083</xdr:rowOff>
    </xdr:from>
    <xdr:to>
      <xdr:col>2</xdr:col>
      <xdr:colOff>127000</xdr:colOff>
      <xdr:row>83</xdr:row>
      <xdr:rowOff>116683</xdr:rowOff>
    </xdr:to>
    <xdr:sp macro="" textlink="">
      <xdr:nvSpPr>
        <xdr:cNvPr id="206" name="フローチャート : 判断 205">
          <a:extLst>
            <a:ext uri="{FF2B5EF4-FFF2-40B4-BE49-F238E27FC236}">
              <a16:creationId xmlns:a16="http://schemas.microsoft.com/office/drawing/2014/main" id="{00000000-0008-0000-0300-0000CE000000}"/>
            </a:ext>
          </a:extLst>
        </xdr:cNvPr>
        <xdr:cNvSpPr/>
      </xdr:nvSpPr>
      <xdr:spPr>
        <a:xfrm>
          <a:off x="1397000" y="1424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126860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014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108049</xdr:rowOff>
    </xdr:from>
    <xdr:to>
      <xdr:col>7</xdr:col>
      <xdr:colOff>203200</xdr:colOff>
      <xdr:row>85</xdr:row>
      <xdr:rowOff>38199</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4902200" y="1450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80126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48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170,405</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96931</xdr:rowOff>
    </xdr:from>
    <xdr:to>
      <xdr:col>6</xdr:col>
      <xdr:colOff>50800</xdr:colOff>
      <xdr:row>85</xdr:row>
      <xdr:rowOff>27081</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4064000" y="1449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11858</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58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169,253</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40543</xdr:rowOff>
    </xdr:from>
    <xdr:to>
      <xdr:col>4</xdr:col>
      <xdr:colOff>533400</xdr:colOff>
      <xdr:row>84</xdr:row>
      <xdr:rowOff>142143</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3175000" y="1444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126920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52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163,411</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19926</xdr:rowOff>
    </xdr:from>
    <xdr:to>
      <xdr:col>3</xdr:col>
      <xdr:colOff>330200</xdr:colOff>
      <xdr:row>84</xdr:row>
      <xdr:rowOff>121526</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2286000" y="1442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106303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50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161,275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122296</xdr:rowOff>
    </xdr:from>
    <xdr:to>
      <xdr:col>2</xdr:col>
      <xdr:colOff>127000</xdr:colOff>
      <xdr:row>84</xdr:row>
      <xdr:rowOff>52446</xdr:rowOff>
    </xdr:to>
    <xdr:sp macro="" textlink="">
      <xdr:nvSpPr>
        <xdr:cNvPr id="221" name="円/楕円 220">
          <a:extLst>
            <a:ext uri="{FF2B5EF4-FFF2-40B4-BE49-F238E27FC236}">
              <a16:creationId xmlns:a16="http://schemas.microsoft.com/office/drawing/2014/main" id="{00000000-0008-0000-0300-0000DD000000}"/>
            </a:ext>
          </a:extLst>
        </xdr:cNvPr>
        <xdr:cNvSpPr/>
      </xdr:nvSpPr>
      <xdr:spPr>
        <a:xfrm>
          <a:off x="1397000" y="1435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37223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43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154,118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旧来からの給与体系及び給与適正化の取組により、全国市平均を大きく下回り、類似団体の中では最小値となっている。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引き続き、国の取り扱いを基本としつつ、地域の給与水準を踏まえ、給与制度の適正化に努めていく。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87</xdr:row>
      <xdr:rowOff>10584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814072"/>
          <a:ext cx="0" cy="1112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98072</xdr:rowOff>
    </xdr:from>
    <xdr:to>
      <xdr:col>24</xdr:col>
      <xdr:colOff>558800</xdr:colOff>
      <xdr:row>80</xdr:row>
      <xdr:rowOff>98072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3814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108249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33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58" name="フローチャート : 判断 257">
          <a:extLst>
            <a:ext uri="{FF2B5EF4-FFF2-40B4-BE49-F238E27FC236}">
              <a16:creationId xmlns:a16="http://schemas.microsoft.com/office/drawing/2014/main" id="{00000000-0008-0000-0300-000002010000}"/>
            </a:ext>
          </a:extLst>
        </xdr:cNvPr>
        <xdr:cNvSpPr/>
      </xdr:nvSpPr>
      <xdr:spPr>
        <a:xfrm>
          <a:off x="169672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71261</xdr:rowOff>
    </xdr:from>
    <xdr:to>
      <xdr:col>23</xdr:col>
      <xdr:colOff>406400</xdr:colOff>
      <xdr:row>80</xdr:row>
      <xdr:rowOff>98072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37872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149578</xdr:rowOff>
    </xdr:from>
    <xdr:to>
      <xdr:col>23</xdr:col>
      <xdr:colOff>457200</xdr:colOff>
      <xdr:row>84</xdr:row>
      <xdr:rowOff>79728</xdr:rowOff>
    </xdr:to>
    <xdr:sp macro="" textlink="">
      <xdr:nvSpPr>
        <xdr:cNvPr id="260" name="フローチャート : 判断 259">
          <a:extLst>
            <a:ext uri="{FF2B5EF4-FFF2-40B4-BE49-F238E27FC236}">
              <a16:creationId xmlns:a16="http://schemas.microsoft.com/office/drawing/2014/main" id="{00000000-0008-0000-0300-000004010000}"/>
            </a:ext>
          </a:extLst>
        </xdr:cNvPr>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64505</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71261</xdr:rowOff>
    </xdr:from>
    <xdr:to>
      <xdr:col>22</xdr:col>
      <xdr:colOff>203200</xdr:colOff>
      <xdr:row>80</xdr:row>
      <xdr:rowOff>71261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3787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a:extLst>
            <a:ext uri="{FF2B5EF4-FFF2-40B4-BE49-F238E27FC236}">
              <a16:creationId xmlns:a16="http://schemas.microsoft.com/office/drawing/2014/main" id="{00000000-0008-0000-0300-000007010000}"/>
            </a:ext>
          </a:extLst>
        </xdr:cNvPr>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71261</xdr:rowOff>
    </xdr:from>
    <xdr:to>
      <xdr:col>21</xdr:col>
      <xdr:colOff>0</xdr:colOff>
      <xdr:row>85</xdr:row>
      <xdr:rowOff>165805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3787261"/>
          <a:ext cx="889000" cy="95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6" name="フローチャート : 判断 265">
          <a:extLst>
            <a:ext uri="{FF2B5EF4-FFF2-40B4-BE49-F238E27FC236}">
              <a16:creationId xmlns:a16="http://schemas.microsoft.com/office/drawing/2014/main" id="{00000000-0008-0000-0300-00000A010000}"/>
            </a:ext>
          </a:extLst>
        </xdr:cNvPr>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128711</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68" name="フローチャート : 判断 267">
          <a:extLst>
            <a:ext uri="{FF2B5EF4-FFF2-40B4-BE49-F238E27FC236}">
              <a16:creationId xmlns:a16="http://schemas.microsoft.com/office/drawing/2014/main" id="{00000000-0008-0000-0300-00000C010000}"/>
            </a:ext>
          </a:extLst>
        </xdr:cNvPr>
        <xdr:cNvSpPr/>
      </xdr:nvSpPr>
      <xdr:spPr>
        <a:xfrm>
          <a:off x="13462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159049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80</xdr:row>
      <xdr:rowOff>47272</xdr:rowOff>
    </xdr:from>
    <xdr:to>
      <xdr:col>24</xdr:col>
      <xdr:colOff>609600</xdr:colOff>
      <xdr:row>80</xdr:row>
      <xdr:rowOff>148872</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6967200" y="137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139999</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368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47272</xdr:rowOff>
    </xdr:from>
    <xdr:to>
      <xdr:col>23</xdr:col>
      <xdr:colOff>457200</xdr:colOff>
      <xdr:row>80</xdr:row>
      <xdr:rowOff>148872</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6129000" y="137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159049</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3532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20461</xdr:rowOff>
    </xdr:from>
    <xdr:to>
      <xdr:col>22</xdr:col>
      <xdr:colOff>254000</xdr:colOff>
      <xdr:row>80</xdr:row>
      <xdr:rowOff>122061</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5240000" y="1373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132238</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350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20461</xdr:rowOff>
    </xdr:from>
    <xdr:to>
      <xdr:col>21</xdr:col>
      <xdr:colOff>50800</xdr:colOff>
      <xdr:row>80</xdr:row>
      <xdr:rowOff>122061</xdr:rowOff>
    </xdr:to>
    <xdr:sp macro="" textlink="">
      <xdr:nvSpPr>
        <xdr:cNvPr id="281" name="円/楕円 280">
          <a:extLst>
            <a:ext uri="{FF2B5EF4-FFF2-40B4-BE49-F238E27FC236}">
              <a16:creationId xmlns:a16="http://schemas.microsoft.com/office/drawing/2014/main" id="{00000000-0008-0000-0300-000019010000}"/>
            </a:ext>
          </a:extLst>
        </xdr:cNvPr>
        <xdr:cNvSpPr/>
      </xdr:nvSpPr>
      <xdr:spPr>
        <a:xfrm>
          <a:off x="14351000" y="1373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132238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350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115005</xdr:rowOff>
    </xdr:from>
    <xdr:to>
      <xdr:col>19</xdr:col>
      <xdr:colOff>533400</xdr:colOff>
      <xdr:row>86</xdr:row>
      <xdr:rowOff>45155</xdr:rowOff>
    </xdr:to>
    <xdr:sp macro="" textlink="">
      <xdr:nvSpPr>
        <xdr:cNvPr id="283" name="円/楕円 282">
          <a:extLst>
            <a:ext uri="{FF2B5EF4-FFF2-40B4-BE49-F238E27FC236}">
              <a16:creationId xmlns:a16="http://schemas.microsoft.com/office/drawing/2014/main" id="{00000000-0008-0000-0300-00001B010000}"/>
            </a:ext>
          </a:extLst>
        </xdr:cNvPr>
        <xdr:cNvSpPr/>
      </xdr:nvSpPr>
      <xdr:spPr>
        <a:xfrm>
          <a:off x="13462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55332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定員適正化計画に基づき、職員を削減してきており、平成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年度までの５年間で</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人削減し、職員数は目標</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360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人に対して</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356</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人となった。</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今後も、事務の見直しや民間委託等の活用により、適正な職員数としていく。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25929</xdr:rowOff>
    </xdr:from>
    <xdr:to>
      <xdr:col>24</xdr:col>
      <xdr:colOff>558800</xdr:colOff>
      <xdr:row>68</xdr:row>
      <xdr:rowOff>39264</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141479"/>
          <a:ext cx="0" cy="155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11341</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6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14.49</a:t>
          </a:r>
          <a:endParaRPr kumimoji="1" lang="ja-JP" altLang="en-US" sz="1000" b="1">
            <a:latin typeface="ＭＳ Ｐゴシック"/>
          </a:endParaRPr>
        </a:p>
      </xdr:txBody>
    </xdr:sp>
    <xdr:clientData/>
  </xdr:oneCellAnchor>
  <xdr:twoCellAnchor>
    <xdr:from>
      <xdr:col>24</xdr:col>
      <xdr:colOff>469900</xdr:colOff>
      <xdr:row>68</xdr:row>
      <xdr:rowOff>39264</xdr:rowOff>
    </xdr:from>
    <xdr:to>
      <xdr:col>24</xdr:col>
      <xdr:colOff>647700</xdr:colOff>
      <xdr:row>68</xdr:row>
      <xdr:rowOff>39264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112306</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59</xdr:row>
      <xdr:rowOff>25929</xdr:rowOff>
    </xdr:from>
    <xdr:to>
      <xdr:col>24</xdr:col>
      <xdr:colOff>647700</xdr:colOff>
      <xdr:row>59</xdr:row>
      <xdr:rowOff>25929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102235</xdr:rowOff>
    </xdr:from>
    <xdr:to>
      <xdr:col>24</xdr:col>
      <xdr:colOff>558800</xdr:colOff>
      <xdr:row>63</xdr:row>
      <xdr:rowOff>128376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903585"/>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52405</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510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35878</xdr:rowOff>
    </xdr:from>
    <xdr:to>
      <xdr:col>24</xdr:col>
      <xdr:colOff>609600</xdr:colOff>
      <xdr:row>62</xdr:row>
      <xdr:rowOff>137478</xdr:rowOff>
    </xdr:to>
    <xdr:sp macro="" textlink="">
      <xdr:nvSpPr>
        <xdr:cNvPr id="321" name="フローチャート : 判断 320">
          <a:extLst>
            <a:ext uri="{FF2B5EF4-FFF2-40B4-BE49-F238E27FC236}">
              <a16:creationId xmlns:a16="http://schemas.microsoft.com/office/drawing/2014/main" id="{00000000-0008-0000-0300-000041010000}"/>
            </a:ext>
          </a:extLst>
        </xdr:cNvPr>
        <xdr:cNvSpPr/>
      </xdr:nvSpPr>
      <xdr:spPr>
        <a:xfrm>
          <a:off x="169672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102235</xdr:rowOff>
    </xdr:from>
    <xdr:to>
      <xdr:col>23</xdr:col>
      <xdr:colOff>406400</xdr:colOff>
      <xdr:row>63</xdr:row>
      <xdr:rowOff>110279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903585"/>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147003</xdr:rowOff>
    </xdr:from>
    <xdr:to>
      <xdr:col>23</xdr:col>
      <xdr:colOff>457200</xdr:colOff>
      <xdr:row>62</xdr:row>
      <xdr:rowOff>77153</xdr:rowOff>
    </xdr:to>
    <xdr:sp macro="" textlink="">
      <xdr:nvSpPr>
        <xdr:cNvPr id="323" name="フローチャート : 判断 322">
          <a:extLst>
            <a:ext uri="{FF2B5EF4-FFF2-40B4-BE49-F238E27FC236}">
              <a16:creationId xmlns:a16="http://schemas.microsoft.com/office/drawing/2014/main" id="{00000000-0008-0000-0300-000043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87330</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110279</xdr:rowOff>
    </xdr:from>
    <xdr:to>
      <xdr:col>22</xdr:col>
      <xdr:colOff>203200</xdr:colOff>
      <xdr:row>63</xdr:row>
      <xdr:rowOff>122344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91162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6" name="フローチャート : 判断 325">
          <a:extLst>
            <a:ext uri="{FF2B5EF4-FFF2-40B4-BE49-F238E27FC236}">
              <a16:creationId xmlns:a16="http://schemas.microsoft.com/office/drawing/2014/main" id="{00000000-0008-0000-0300-000046010000}"/>
            </a:ext>
          </a:extLst>
        </xdr:cNvPr>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51134</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122344</xdr:rowOff>
    </xdr:from>
    <xdr:to>
      <xdr:col>21</xdr:col>
      <xdr:colOff>0</xdr:colOff>
      <xdr:row>64</xdr:row>
      <xdr:rowOff>1164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923694"/>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96731</xdr:rowOff>
    </xdr:from>
    <xdr:to>
      <xdr:col>21</xdr:col>
      <xdr:colOff>50800</xdr:colOff>
      <xdr:row>62</xdr:row>
      <xdr:rowOff>26881</xdr:rowOff>
    </xdr:to>
    <xdr:sp macro="" textlink="">
      <xdr:nvSpPr>
        <xdr:cNvPr id="329" name="フローチャート : 判断 328">
          <a:extLst>
            <a:ext uri="{FF2B5EF4-FFF2-40B4-BE49-F238E27FC236}">
              <a16:creationId xmlns:a16="http://schemas.microsoft.com/office/drawing/2014/main" id="{00000000-0008-0000-0300-000049010000}"/>
            </a:ext>
          </a:extLst>
        </xdr:cNvPr>
        <xdr:cNvSpPr/>
      </xdr:nvSpPr>
      <xdr:spPr>
        <a:xfrm>
          <a:off x="14351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37058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110807</xdr:rowOff>
    </xdr:from>
    <xdr:to>
      <xdr:col>19</xdr:col>
      <xdr:colOff>533400</xdr:colOff>
      <xdr:row>62</xdr:row>
      <xdr:rowOff>40957</xdr:rowOff>
    </xdr:to>
    <xdr:sp macro="" textlink="">
      <xdr:nvSpPr>
        <xdr:cNvPr id="331" name="フローチャート : 判断 330">
          <a:extLst>
            <a:ext uri="{FF2B5EF4-FFF2-40B4-BE49-F238E27FC236}">
              <a16:creationId xmlns:a16="http://schemas.microsoft.com/office/drawing/2014/main" id="{00000000-0008-0000-0300-00004B010000}"/>
            </a:ext>
          </a:extLst>
        </xdr:cNvPr>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51134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77576</xdr:rowOff>
    </xdr:from>
    <xdr:to>
      <xdr:col>24</xdr:col>
      <xdr:colOff>609600</xdr:colOff>
      <xdr:row>64</xdr:row>
      <xdr:rowOff>7726</xdr:rowOff>
    </xdr:to>
    <xdr:sp macro="" textlink="">
      <xdr:nvSpPr>
        <xdr:cNvPr id="338" name="円/楕円 337">
          <a:extLst>
            <a:ext uri="{FF2B5EF4-FFF2-40B4-BE49-F238E27FC236}">
              <a16:creationId xmlns:a16="http://schemas.microsoft.com/office/drawing/2014/main" id="{00000000-0008-0000-0300-000052010000}"/>
            </a:ext>
          </a:extLst>
        </xdr:cNvPr>
        <xdr:cNvSpPr/>
      </xdr:nvSpPr>
      <xdr:spPr>
        <a:xfrm>
          <a:off x="16967200" y="1087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49653</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851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51435</xdr:rowOff>
    </xdr:from>
    <xdr:to>
      <xdr:col>23</xdr:col>
      <xdr:colOff>457200</xdr:colOff>
      <xdr:row>63</xdr:row>
      <xdr:rowOff>153035</xdr:rowOff>
    </xdr:to>
    <xdr:sp macro="" textlink="">
      <xdr:nvSpPr>
        <xdr:cNvPr id="340" name="円/楕円 339">
          <a:extLst>
            <a:ext uri="{FF2B5EF4-FFF2-40B4-BE49-F238E27FC236}">
              <a16:creationId xmlns:a16="http://schemas.microsoft.com/office/drawing/2014/main" id="{00000000-0008-0000-0300-000054010000}"/>
            </a:ext>
          </a:extLst>
        </xdr:cNvPr>
        <xdr:cNvSpPr/>
      </xdr:nvSpPr>
      <xdr:spPr>
        <a:xfrm>
          <a:off x="16129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137812</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93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59479</xdr:rowOff>
    </xdr:from>
    <xdr:to>
      <xdr:col>22</xdr:col>
      <xdr:colOff>254000</xdr:colOff>
      <xdr:row>63</xdr:row>
      <xdr:rowOff>161079</xdr:rowOff>
    </xdr:to>
    <xdr:sp macro="" textlink="">
      <xdr:nvSpPr>
        <xdr:cNvPr id="342" name="円/楕円 341">
          <a:extLst>
            <a:ext uri="{FF2B5EF4-FFF2-40B4-BE49-F238E27FC236}">
              <a16:creationId xmlns:a16="http://schemas.microsoft.com/office/drawing/2014/main" id="{00000000-0008-0000-0300-000056010000}"/>
            </a:ext>
          </a:extLst>
        </xdr:cNvPr>
        <xdr:cNvSpPr/>
      </xdr:nvSpPr>
      <xdr:spPr>
        <a:xfrm>
          <a:off x="15240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145856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71544</xdr:rowOff>
    </xdr:from>
    <xdr:to>
      <xdr:col>21</xdr:col>
      <xdr:colOff>50800</xdr:colOff>
      <xdr:row>64</xdr:row>
      <xdr:rowOff>1694</xdr:rowOff>
    </xdr:to>
    <xdr:sp macro="" textlink="">
      <xdr:nvSpPr>
        <xdr:cNvPr id="344" name="円/楕円 343">
          <a:extLst>
            <a:ext uri="{FF2B5EF4-FFF2-40B4-BE49-F238E27FC236}">
              <a16:creationId xmlns:a16="http://schemas.microsoft.com/office/drawing/2014/main" id="{00000000-0008-0000-0300-000058010000}"/>
            </a:ext>
          </a:extLst>
        </xdr:cNvPr>
        <xdr:cNvSpPr/>
      </xdr:nvSpPr>
      <xdr:spPr>
        <a:xfrm>
          <a:off x="14351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157921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121814</xdr:rowOff>
    </xdr:from>
    <xdr:to>
      <xdr:col>19</xdr:col>
      <xdr:colOff>533400</xdr:colOff>
      <xdr:row>64</xdr:row>
      <xdr:rowOff>51964</xdr:rowOff>
    </xdr:to>
    <xdr:sp macro="" textlink="">
      <xdr:nvSpPr>
        <xdr:cNvPr id="346" name="円/楕円 345">
          <a:extLst>
            <a:ext uri="{FF2B5EF4-FFF2-40B4-BE49-F238E27FC236}">
              <a16:creationId xmlns:a16="http://schemas.microsoft.com/office/drawing/2014/main" id="{00000000-0008-0000-0300-00005A010000}"/>
            </a:ext>
          </a:extLst>
        </xdr:cNvPr>
        <xdr:cNvSpPr/>
      </xdr:nvSpPr>
      <xdr:spPr>
        <a:xfrm>
          <a:off x="13462000" y="1092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36741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100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近年、実質公債費比率については減少傾向となっているが、類似団体よりは高い傾向となっている。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起債について、引続き交付税措置のある地方債を選択するとともに、今後の比率上昇を抑制していく。</a:t>
          </a:r>
          <a:endParaRPr kumimoji="1" lang="en-US" altLang="ja-JP" sz="1300">
            <a:latin typeface="ＭＳ ゴシック" panose="020B0609070205080204" pitchFamily="49" charset="-128"/>
            <a:ea typeface="ＭＳ ゴシック" panose="020B0609070205080204" pitchFamily="49" charset="-128"/>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42</xdr:row>
      <xdr:rowOff>138006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180667"/>
          <a:ext cx="0" cy="1158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110083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31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24</xdr:col>
      <xdr:colOff>469900</xdr:colOff>
      <xdr:row>42</xdr:row>
      <xdr:rowOff>138006</xdr:rowOff>
    </xdr:from>
    <xdr:to>
      <xdr:col>24</xdr:col>
      <xdr:colOff>647700</xdr:colOff>
      <xdr:row>42</xdr:row>
      <xdr:rowOff>138006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338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52070</xdr:rowOff>
    </xdr:from>
    <xdr:to>
      <xdr:col>24</xdr:col>
      <xdr:colOff>558800</xdr:colOff>
      <xdr:row>41</xdr:row>
      <xdr:rowOff>84244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08152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151571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135044</xdr:rowOff>
    </xdr:from>
    <xdr:to>
      <xdr:col>24</xdr:col>
      <xdr:colOff>609600</xdr:colOff>
      <xdr:row>40</xdr:row>
      <xdr:rowOff>65194</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84244</xdr:rowOff>
    </xdr:from>
    <xdr:to>
      <xdr:col>23</xdr:col>
      <xdr:colOff>406400</xdr:colOff>
      <xdr:row>42</xdr:row>
      <xdr:rowOff>49530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11369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35983</xdr:rowOff>
    </xdr:from>
    <xdr:to>
      <xdr:col>23</xdr:col>
      <xdr:colOff>457200</xdr:colOff>
      <xdr:row>40</xdr:row>
      <xdr:rowOff>137583</xdr:rowOff>
    </xdr:to>
    <xdr:sp macro="" textlink="">
      <xdr:nvSpPr>
        <xdr:cNvPr id="385" name="フローチャート : 判断 384">
          <a:extLst>
            <a:ext uri="{FF2B5EF4-FFF2-40B4-BE49-F238E27FC236}">
              <a16:creationId xmlns:a16="http://schemas.microsoft.com/office/drawing/2014/main" id="{00000000-0008-0000-0300-000081010000}"/>
            </a:ext>
          </a:extLst>
        </xdr:cNvPr>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147760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49530</xdr:rowOff>
    </xdr:from>
    <xdr:to>
      <xdr:col>22</xdr:col>
      <xdr:colOff>203200</xdr:colOff>
      <xdr:row>43</xdr:row>
      <xdr:rowOff>30904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25043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108373</xdr:rowOff>
    </xdr:from>
    <xdr:to>
      <xdr:col>22</xdr:col>
      <xdr:colOff>254000</xdr:colOff>
      <xdr:row>41</xdr:row>
      <xdr:rowOff>38523</xdr:rowOff>
    </xdr:to>
    <xdr:sp macro="" textlink="">
      <xdr:nvSpPr>
        <xdr:cNvPr id="388" name="フローチャート : 判断 387">
          <a:extLst>
            <a:ext uri="{FF2B5EF4-FFF2-40B4-BE49-F238E27FC236}">
              <a16:creationId xmlns:a16="http://schemas.microsoft.com/office/drawing/2014/main" id="{00000000-0008-0000-0300-000084010000}"/>
            </a:ext>
          </a:extLst>
        </xdr:cNvPr>
        <xdr:cNvSpPr/>
      </xdr:nvSpPr>
      <xdr:spPr>
        <a:xfrm>
          <a:off x="15240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48700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30904</xdr:rowOff>
    </xdr:from>
    <xdr:to>
      <xdr:col>21</xdr:col>
      <xdr:colOff>0</xdr:colOff>
      <xdr:row>43</xdr:row>
      <xdr:rowOff>135467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403254"/>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25400</xdr:rowOff>
    </xdr:from>
    <xdr:to>
      <xdr:col>21</xdr:col>
      <xdr:colOff>50800</xdr:colOff>
      <xdr:row>41</xdr:row>
      <xdr:rowOff>127000</xdr:rowOff>
    </xdr:to>
    <xdr:sp macro="" textlink="">
      <xdr:nvSpPr>
        <xdr:cNvPr id="391" name="フローチャート : 判断 390">
          <a:extLst>
            <a:ext uri="{FF2B5EF4-FFF2-40B4-BE49-F238E27FC236}">
              <a16:creationId xmlns:a16="http://schemas.microsoft.com/office/drawing/2014/main" id="{00000000-0008-0000-0300-000087010000}"/>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137177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3" name="フローチャート : 判断 392">
          <a:extLst>
            <a:ext uri="{FF2B5EF4-FFF2-40B4-BE49-F238E27FC236}">
              <a16:creationId xmlns:a16="http://schemas.microsoft.com/office/drawing/2014/main" id="{00000000-0008-0000-0300-000089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38117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1270</xdr:rowOff>
    </xdr:from>
    <xdr:to>
      <xdr:col>24</xdr:col>
      <xdr:colOff>609600</xdr:colOff>
      <xdr:row>41</xdr:row>
      <xdr:rowOff>102870</xdr:rowOff>
    </xdr:to>
    <xdr:sp macro="" textlink="">
      <xdr:nvSpPr>
        <xdr:cNvPr id="400" name="円/楕円 399">
          <a:extLst>
            <a:ext uri="{FF2B5EF4-FFF2-40B4-BE49-F238E27FC236}">
              <a16:creationId xmlns:a16="http://schemas.microsoft.com/office/drawing/2014/main" id="{00000000-0008-0000-0300-000090010000}"/>
            </a:ext>
          </a:extLst>
        </xdr:cNvPr>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144797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33444</xdr:rowOff>
    </xdr:from>
    <xdr:to>
      <xdr:col>23</xdr:col>
      <xdr:colOff>457200</xdr:colOff>
      <xdr:row>41</xdr:row>
      <xdr:rowOff>135044</xdr:rowOff>
    </xdr:to>
    <xdr:sp macro="" textlink="">
      <xdr:nvSpPr>
        <xdr:cNvPr id="402" name="円/楕円 401">
          <a:extLst>
            <a:ext uri="{FF2B5EF4-FFF2-40B4-BE49-F238E27FC236}">
              <a16:creationId xmlns:a16="http://schemas.microsoft.com/office/drawing/2014/main" id="{00000000-0008-0000-0300-000092010000}"/>
            </a:ext>
          </a:extLst>
        </xdr:cNvPr>
        <xdr:cNvSpPr/>
      </xdr:nvSpPr>
      <xdr:spPr>
        <a:xfrm>
          <a:off x="16129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119821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170180</xdr:rowOff>
    </xdr:from>
    <xdr:to>
      <xdr:col>22</xdr:col>
      <xdr:colOff>254000</xdr:colOff>
      <xdr:row>42</xdr:row>
      <xdr:rowOff>100330</xdr:rowOff>
    </xdr:to>
    <xdr:sp macro="" textlink="">
      <xdr:nvSpPr>
        <xdr:cNvPr id="404" name="円/楕円 403">
          <a:extLst>
            <a:ext uri="{FF2B5EF4-FFF2-40B4-BE49-F238E27FC236}">
              <a16:creationId xmlns:a16="http://schemas.microsoft.com/office/drawing/2014/main" id="{00000000-0008-0000-0300-000094010000}"/>
            </a:ext>
          </a:extLst>
        </xdr:cNvPr>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85107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151554</xdr:rowOff>
    </xdr:from>
    <xdr:to>
      <xdr:col>21</xdr:col>
      <xdr:colOff>50800</xdr:colOff>
      <xdr:row>43</xdr:row>
      <xdr:rowOff>81704</xdr:rowOff>
    </xdr:to>
    <xdr:sp macro="" textlink="">
      <xdr:nvSpPr>
        <xdr:cNvPr id="406" name="円/楕円 405">
          <a:extLst>
            <a:ext uri="{FF2B5EF4-FFF2-40B4-BE49-F238E27FC236}">
              <a16:creationId xmlns:a16="http://schemas.microsoft.com/office/drawing/2014/main" id="{00000000-0008-0000-0300-000096010000}"/>
            </a:ext>
          </a:extLst>
        </xdr:cNvPr>
        <xdr:cNvSpPr/>
      </xdr:nvSpPr>
      <xdr:spPr>
        <a:xfrm>
          <a:off x="14351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66481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84667</xdr:rowOff>
    </xdr:from>
    <xdr:to>
      <xdr:col>19</xdr:col>
      <xdr:colOff>533400</xdr:colOff>
      <xdr:row>44</xdr:row>
      <xdr:rowOff>14817</xdr:rowOff>
    </xdr:to>
    <xdr:sp macro="" textlink="">
      <xdr:nvSpPr>
        <xdr:cNvPr id="408" name="円/楕円 407">
          <a:extLst>
            <a:ext uri="{FF2B5EF4-FFF2-40B4-BE49-F238E27FC236}">
              <a16:creationId xmlns:a16="http://schemas.microsoft.com/office/drawing/2014/main" id="{00000000-0008-0000-0300-000098010000}"/>
            </a:ext>
          </a:extLst>
        </xdr:cNvPr>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171044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の中で高い負担となっているが、これは過去に行った下水道事業にかかるものが大きい。また、近年、合併特例債を活用した市債償還額も多いが、地方債については交付税措置のあるものを選択しており、今後の上昇を抑えていくように努めている。</a:t>
          </a:r>
        </a:p>
      </xdr:txBody>
    </xdr:sp>
    <xdr:clientData/>
  </xdr:twoCellAnchor>
  <xdr:oneCellAnchor>
    <xdr:from>
      <xdr:col>18</xdr:col>
      <xdr:colOff>444500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80476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10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52553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5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a:t>
          </a:r>
          <a:endParaRPr kumimoji="1" lang="ja-JP" altLang="en-US" sz="1000" b="1">
            <a:latin typeface="ＭＳ Ｐゴシック"/>
          </a:endParaRPr>
        </a:p>
      </xdr:txBody>
    </xdr:sp>
    <xdr:clientData/>
  </xdr:oneCellAnchor>
  <xdr:twoCellAnchor>
    <xdr:from>
      <xdr:col>24</xdr:col>
      <xdr:colOff>469900</xdr:colOff>
      <xdr:row>21</xdr:row>
      <xdr:rowOff>80476</xdr:rowOff>
    </xdr:from>
    <xdr:to>
      <xdr:col>24</xdr:col>
      <xdr:colOff>647700</xdr:colOff>
      <xdr:row>21</xdr:row>
      <xdr:rowOff>80476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680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80476</xdr:rowOff>
    </xdr:from>
    <xdr:to>
      <xdr:col>24</xdr:col>
      <xdr:colOff>558800</xdr:colOff>
      <xdr:row>21</xdr:row>
      <xdr:rowOff>94149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3680926"/>
          <a:ext cx="8382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98569</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2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82042</xdr:rowOff>
    </xdr:from>
    <xdr:to>
      <xdr:col>24</xdr:col>
      <xdr:colOff>609600</xdr:colOff>
      <xdr:row>15</xdr:row>
      <xdr:rowOff>12192</xdr:rowOff>
    </xdr:to>
    <xdr:sp macro="" textlink="">
      <xdr:nvSpPr>
        <xdr:cNvPr id="445" name="フローチャート : 判断 444">
          <a:extLst>
            <a:ext uri="{FF2B5EF4-FFF2-40B4-BE49-F238E27FC236}">
              <a16:creationId xmlns:a16="http://schemas.microsoft.com/office/drawing/2014/main" id="{00000000-0008-0000-0300-0000BD010000}"/>
            </a:ext>
          </a:extLst>
        </xdr:cNvPr>
        <xdr:cNvSpPr/>
      </xdr:nvSpPr>
      <xdr:spPr>
        <a:xfrm>
          <a:off x="169672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63584</xdr:rowOff>
    </xdr:from>
    <xdr:to>
      <xdr:col>23</xdr:col>
      <xdr:colOff>406400</xdr:colOff>
      <xdr:row>21</xdr:row>
      <xdr:rowOff>94149</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3664034"/>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11938</xdr:rowOff>
    </xdr:from>
    <xdr:to>
      <xdr:col>23</xdr:col>
      <xdr:colOff>457200</xdr:colOff>
      <xdr:row>15</xdr:row>
      <xdr:rowOff>113538</xdr:rowOff>
    </xdr:to>
    <xdr:sp macro="" textlink="">
      <xdr:nvSpPr>
        <xdr:cNvPr id="447" name="フローチャート : 判断 446">
          <a:extLst>
            <a:ext uri="{FF2B5EF4-FFF2-40B4-BE49-F238E27FC236}">
              <a16:creationId xmlns:a16="http://schemas.microsoft.com/office/drawing/2014/main" id="{00000000-0008-0000-0300-0000BF010000}"/>
            </a:ext>
          </a:extLst>
        </xdr:cNvPr>
        <xdr:cNvSpPr/>
      </xdr:nvSpPr>
      <xdr:spPr>
        <a:xfrm>
          <a:off x="16129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123715</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5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53128</xdr:rowOff>
    </xdr:from>
    <xdr:to>
      <xdr:col>22</xdr:col>
      <xdr:colOff>203200</xdr:colOff>
      <xdr:row>21</xdr:row>
      <xdr:rowOff>63584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3653578"/>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139023</xdr:rowOff>
    </xdr:from>
    <xdr:to>
      <xdr:col>22</xdr:col>
      <xdr:colOff>254000</xdr:colOff>
      <xdr:row>16</xdr:row>
      <xdr:rowOff>69173</xdr:rowOff>
    </xdr:to>
    <xdr:sp macro="" textlink="">
      <xdr:nvSpPr>
        <xdr:cNvPr id="450" name="フローチャート : 判断 449">
          <a:extLst>
            <a:ext uri="{FF2B5EF4-FFF2-40B4-BE49-F238E27FC236}">
              <a16:creationId xmlns:a16="http://schemas.microsoft.com/office/drawing/2014/main" id="{00000000-0008-0000-0300-0000C2010000}"/>
            </a:ext>
          </a:extLst>
        </xdr:cNvPr>
        <xdr:cNvSpPr/>
      </xdr:nvSpPr>
      <xdr:spPr>
        <a:xfrm>
          <a:off x="15240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79350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53128</xdr:rowOff>
    </xdr:from>
    <xdr:to>
      <xdr:col>21</xdr:col>
      <xdr:colOff>0</xdr:colOff>
      <xdr:row>21</xdr:row>
      <xdr:rowOff>128736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3653578"/>
          <a:ext cx="889000" cy="7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1355</xdr:rowOff>
    </xdr:from>
    <xdr:to>
      <xdr:col>21</xdr:col>
      <xdr:colOff>50800</xdr:colOff>
      <xdr:row>16</xdr:row>
      <xdr:rowOff>102955</xdr:rowOff>
    </xdr:to>
    <xdr:sp macro="" textlink="">
      <xdr:nvSpPr>
        <xdr:cNvPr id="453" name="フローチャート : 判断 452">
          <a:extLst>
            <a:ext uri="{FF2B5EF4-FFF2-40B4-BE49-F238E27FC236}">
              <a16:creationId xmlns:a16="http://schemas.microsoft.com/office/drawing/2014/main" id="{00000000-0008-0000-0300-0000C5010000}"/>
            </a:ext>
          </a:extLst>
        </xdr:cNvPr>
        <xdr:cNvSpPr/>
      </xdr:nvSpPr>
      <xdr:spPr>
        <a:xfrm>
          <a:off x="14351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113132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96266</xdr:rowOff>
    </xdr:from>
    <xdr:to>
      <xdr:col>19</xdr:col>
      <xdr:colOff>533400</xdr:colOff>
      <xdr:row>17</xdr:row>
      <xdr:rowOff>26416</xdr:rowOff>
    </xdr:to>
    <xdr:sp macro="" textlink="">
      <xdr:nvSpPr>
        <xdr:cNvPr id="455" name="フローチャート : 判断 454">
          <a:extLst>
            <a:ext uri="{FF2B5EF4-FFF2-40B4-BE49-F238E27FC236}">
              <a16:creationId xmlns:a16="http://schemas.microsoft.com/office/drawing/2014/main" id="{00000000-0008-0000-0300-0000C7010000}"/>
            </a:ext>
          </a:extLst>
        </xdr:cNvPr>
        <xdr:cNvSpPr/>
      </xdr:nvSpPr>
      <xdr:spPr>
        <a:xfrm>
          <a:off x="13462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36593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21</xdr:row>
      <xdr:rowOff>29676</xdr:rowOff>
    </xdr:from>
    <xdr:to>
      <xdr:col>24</xdr:col>
      <xdr:colOff>609600</xdr:colOff>
      <xdr:row>21</xdr:row>
      <xdr:rowOff>131276</xdr:rowOff>
    </xdr:to>
    <xdr:sp macro="" textlink="">
      <xdr:nvSpPr>
        <xdr:cNvPr id="462" name="円/楕円 461">
          <a:extLst>
            <a:ext uri="{FF2B5EF4-FFF2-40B4-BE49-F238E27FC236}">
              <a16:creationId xmlns:a16="http://schemas.microsoft.com/office/drawing/2014/main" id="{00000000-0008-0000-0300-0000CE010000}"/>
            </a:ext>
          </a:extLst>
        </xdr:cNvPr>
        <xdr:cNvSpPr/>
      </xdr:nvSpPr>
      <xdr:spPr>
        <a:xfrm>
          <a:off x="16967200" y="363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97003</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52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162.9</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43349</xdr:rowOff>
    </xdr:from>
    <xdr:to>
      <xdr:col>23</xdr:col>
      <xdr:colOff>457200</xdr:colOff>
      <xdr:row>21</xdr:row>
      <xdr:rowOff>144949</xdr:rowOff>
    </xdr:to>
    <xdr:sp macro="" textlink="">
      <xdr:nvSpPr>
        <xdr:cNvPr id="464" name="円/楕円 463">
          <a:extLst>
            <a:ext uri="{FF2B5EF4-FFF2-40B4-BE49-F238E27FC236}">
              <a16:creationId xmlns:a16="http://schemas.microsoft.com/office/drawing/2014/main" id="{00000000-0008-0000-0300-0000D0010000}"/>
            </a:ext>
          </a:extLst>
        </xdr:cNvPr>
        <xdr:cNvSpPr/>
      </xdr:nvSpPr>
      <xdr:spPr>
        <a:xfrm>
          <a:off x="16129000" y="364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129726</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730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164.6</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12784</xdr:rowOff>
    </xdr:from>
    <xdr:to>
      <xdr:col>22</xdr:col>
      <xdr:colOff>254000</xdr:colOff>
      <xdr:row>21</xdr:row>
      <xdr:rowOff>114384</xdr:rowOff>
    </xdr:to>
    <xdr:sp macro="" textlink="">
      <xdr:nvSpPr>
        <xdr:cNvPr id="466" name="円/楕円 465">
          <a:extLst>
            <a:ext uri="{FF2B5EF4-FFF2-40B4-BE49-F238E27FC236}">
              <a16:creationId xmlns:a16="http://schemas.microsoft.com/office/drawing/2014/main" id="{00000000-0008-0000-0300-0000D2010000}"/>
            </a:ext>
          </a:extLst>
        </xdr:cNvPr>
        <xdr:cNvSpPr/>
      </xdr:nvSpPr>
      <xdr:spPr>
        <a:xfrm>
          <a:off x="15240000" y="361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99161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69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160.8</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2328</xdr:rowOff>
    </xdr:from>
    <xdr:to>
      <xdr:col>21</xdr:col>
      <xdr:colOff>50800</xdr:colOff>
      <xdr:row>21</xdr:row>
      <xdr:rowOff>103928</xdr:rowOff>
    </xdr:to>
    <xdr:sp macro="" textlink="">
      <xdr:nvSpPr>
        <xdr:cNvPr id="468" name="円/楕円 467">
          <a:extLst>
            <a:ext uri="{FF2B5EF4-FFF2-40B4-BE49-F238E27FC236}">
              <a16:creationId xmlns:a16="http://schemas.microsoft.com/office/drawing/2014/main" id="{00000000-0008-0000-0300-0000D4010000}"/>
            </a:ext>
          </a:extLst>
        </xdr:cNvPr>
        <xdr:cNvSpPr/>
      </xdr:nvSpPr>
      <xdr:spPr>
        <a:xfrm>
          <a:off x="14351000" y="360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88705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689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159.5</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77936</xdr:rowOff>
    </xdr:from>
    <xdr:to>
      <xdr:col>19</xdr:col>
      <xdr:colOff>533400</xdr:colOff>
      <xdr:row>22</xdr:row>
      <xdr:rowOff>8086</xdr:rowOff>
    </xdr:to>
    <xdr:sp macro="" textlink="">
      <xdr:nvSpPr>
        <xdr:cNvPr id="470" name="円/楕円 469">
          <a:extLst>
            <a:ext uri="{FF2B5EF4-FFF2-40B4-BE49-F238E27FC236}">
              <a16:creationId xmlns:a16="http://schemas.microsoft.com/office/drawing/2014/main" id="{00000000-0008-0000-0300-0000D6010000}"/>
            </a:ext>
          </a:extLst>
        </xdr:cNvPr>
        <xdr:cNvSpPr/>
      </xdr:nvSpPr>
      <xdr:spPr>
        <a:xfrm>
          <a:off x="13462000" y="367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164313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76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新潟県胎内市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30,274
30,145
264.89
14,893,128
14,418,134
422,020
9,339,380
19,418,501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162.9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年間で職員数を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人削減したが、類似団体の平均値と比べて高い水準となっている。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必要な人員を確保しつつ、</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今後も事務の見直しや民間委託等の活用により、人件費の抑制に努めていく。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154214</xdr:rowOff>
    </xdr:from>
    <xdr:to>
      <xdr:col>7</xdr:col>
      <xdr:colOff>15875</xdr:colOff>
      <xdr:row>41</xdr:row>
      <xdr:rowOff>135165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40614"/>
          <a:ext cx="0" cy="1524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107242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6</xdr:col>
      <xdr:colOff>612775</xdr:colOff>
      <xdr:row>41</xdr:row>
      <xdr:rowOff>135165</xdr:rowOff>
    </xdr:from>
    <xdr:to>
      <xdr:col>7</xdr:col>
      <xdr:colOff>104775</xdr:colOff>
      <xdr:row>41</xdr:row>
      <xdr:rowOff>135165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69141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6</xdr:col>
      <xdr:colOff>612775</xdr:colOff>
      <xdr:row>32</xdr:row>
      <xdr:rowOff>154214</xdr:rowOff>
    </xdr:from>
    <xdr:to>
      <xdr:col>7</xdr:col>
      <xdr:colOff>104775</xdr:colOff>
      <xdr:row>32</xdr:row>
      <xdr:rowOff>154214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56243</xdr:rowOff>
    </xdr:from>
    <xdr:to>
      <xdr:col>7</xdr:col>
      <xdr:colOff>15875</xdr:colOff>
      <xdr:row>36</xdr:row>
      <xdr:rowOff>121557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2284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128105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5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111578</xdr:rowOff>
    </xdr:from>
    <xdr:to>
      <xdr:col>7</xdr:col>
      <xdr:colOff>66675</xdr:colOff>
      <xdr:row>36</xdr:row>
      <xdr:rowOff>41728</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47752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56243</xdr:rowOff>
    </xdr:from>
    <xdr:to>
      <xdr:col>5</xdr:col>
      <xdr:colOff>549275</xdr:colOff>
      <xdr:row>36</xdr:row>
      <xdr:rowOff>56243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228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78922</xdr:rowOff>
    </xdr:from>
    <xdr:to>
      <xdr:col>5</xdr:col>
      <xdr:colOff>600075</xdr:colOff>
      <xdr:row>36</xdr:row>
      <xdr:rowOff>9072</xdr:rowOff>
    </xdr:to>
    <xdr:sp macro="" textlink="">
      <xdr:nvSpPr>
        <xdr:cNvPr id="72" name="フローチャート : 判断 71">
          <a:extLst>
            <a:ext uri="{FF2B5EF4-FFF2-40B4-BE49-F238E27FC236}">
              <a16:creationId xmlns:a16="http://schemas.microsoft.com/office/drawing/2014/main" id="{00000000-0008-0000-0400-000048000000}"/>
            </a:ext>
          </a:extLst>
        </xdr:cNvPr>
        <xdr:cNvSpPr/>
      </xdr:nvSpPr>
      <xdr:spPr>
        <a:xfrm>
          <a:off x="3937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19249</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4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56243</xdr:rowOff>
    </xdr:from>
    <xdr:to>
      <xdr:col>4</xdr:col>
      <xdr:colOff>346075</xdr:colOff>
      <xdr:row>36</xdr:row>
      <xdr:rowOff>110672</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2284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5" name="フローチャート : 判断 74">
          <a:extLst>
            <a:ext uri="{FF2B5EF4-FFF2-40B4-BE49-F238E27FC236}">
              <a16:creationId xmlns:a16="http://schemas.microsoft.com/office/drawing/2014/main" id="{00000000-0008-0000-0400-00004B000000}"/>
            </a:ext>
          </a:extLst>
        </xdr:cNvPr>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110672</xdr:rowOff>
    </xdr:from>
    <xdr:to>
      <xdr:col>3</xdr:col>
      <xdr:colOff>142875</xdr:colOff>
      <xdr:row>36</xdr:row>
      <xdr:rowOff>121557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282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122464</xdr:rowOff>
    </xdr:from>
    <xdr:to>
      <xdr:col>3</xdr:col>
      <xdr:colOff>193675</xdr:colOff>
      <xdr:row>36</xdr:row>
      <xdr:rowOff>52614</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2159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62791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38100</xdr:rowOff>
    </xdr:from>
    <xdr:to>
      <xdr:col>1</xdr:col>
      <xdr:colOff>676275</xdr:colOff>
      <xdr:row>36</xdr:row>
      <xdr:rowOff>139700</xdr:rowOff>
    </xdr:to>
    <xdr:sp macro="" textlink="">
      <xdr:nvSpPr>
        <xdr:cNvPr id="80" name="フローチャート : 判断 79">
          <a:extLst>
            <a:ext uri="{FF2B5EF4-FFF2-40B4-BE49-F238E27FC236}">
              <a16:creationId xmlns:a16="http://schemas.microsoft.com/office/drawing/2014/main" id="{00000000-0008-0000-0400-000050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149877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70757</xdr:rowOff>
    </xdr:from>
    <xdr:to>
      <xdr:col>7</xdr:col>
      <xdr:colOff>66675</xdr:colOff>
      <xdr:row>37</xdr:row>
      <xdr:rowOff>907</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47752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42834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2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5443</xdr:rowOff>
    </xdr:from>
    <xdr:to>
      <xdr:col>5</xdr:col>
      <xdr:colOff>600075</xdr:colOff>
      <xdr:row>36</xdr:row>
      <xdr:rowOff>107043</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937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91820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26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5443</xdr:rowOff>
    </xdr:from>
    <xdr:to>
      <xdr:col>4</xdr:col>
      <xdr:colOff>396875</xdr:colOff>
      <xdr:row>36</xdr:row>
      <xdr:rowOff>107043</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3048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91820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59872</xdr:rowOff>
    </xdr:from>
    <xdr:to>
      <xdr:col>3</xdr:col>
      <xdr:colOff>193675</xdr:colOff>
      <xdr:row>36</xdr:row>
      <xdr:rowOff>161472</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2159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146249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70757</xdr:rowOff>
    </xdr:from>
    <xdr:to>
      <xdr:col>1</xdr:col>
      <xdr:colOff>676275</xdr:colOff>
      <xdr:row>37</xdr:row>
      <xdr:rowOff>907</xdr:rowOff>
    </xdr:to>
    <xdr:sp macro="" textlink="">
      <xdr:nvSpPr>
        <xdr:cNvPr id="95" name="円/楕円 94">
          <a:extLst>
            <a:ext uri="{FF2B5EF4-FFF2-40B4-BE49-F238E27FC236}">
              <a16:creationId xmlns:a16="http://schemas.microsoft.com/office/drawing/2014/main" id="{00000000-0008-0000-0400-00005F000000}"/>
            </a:ext>
          </a:extLst>
        </xdr:cNvPr>
        <xdr:cNvSpPr/>
      </xdr:nvSpPr>
      <xdr:spPr>
        <a:xfrm>
          <a:off x="1270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157134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類似団体に比し、公共施設数が多いことに加え、子育て支援、教育支援に係る重点施策を行っていることから運営・管理関係費用が増加している。</a:t>
          </a:r>
          <a:endParaRPr kumimoji="1" lang="en-US" altLang="ja-JP" sz="1300">
            <a:latin typeface="ＭＳ Ｐゴシック"/>
          </a:endParaRPr>
        </a:p>
        <a:p>
          <a:r>
            <a:rPr kumimoji="1" lang="ja-JP" altLang="en-US" sz="1300">
              <a:latin typeface="ＭＳ Ｐゴシック"/>
            </a:rPr>
            <a:t>　今後も、財政状況に応じ適切な物件費の抑制に努めていく。</a:t>
          </a:r>
        </a:p>
      </xdr:txBody>
    </xdr:sp>
    <xdr:clientData/>
  </xdr:twoCellAnchor>
  <xdr:oneCellAnchor>
    <xdr:from>
      <xdr:col>18</xdr:col>
      <xdr:colOff>44450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50800</xdr:rowOff>
    </xdr:from>
    <xdr:to>
      <xdr:col>24</xdr:col>
      <xdr:colOff>31750</xdr:colOff>
      <xdr:row>20</xdr:row>
      <xdr:rowOff>114300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479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162577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146050</xdr:rowOff>
    </xdr:from>
    <xdr:to>
      <xdr:col>24</xdr:col>
      <xdr:colOff>82550</xdr:colOff>
      <xdr:row>18</xdr:row>
      <xdr:rowOff>76200</xdr:rowOff>
    </xdr:to>
    <xdr:sp macro="" textlink="">
      <xdr:nvSpPr>
        <xdr:cNvPr id="131" name="フローチャート : 判断 130">
          <a:extLst>
            <a:ext uri="{FF2B5EF4-FFF2-40B4-BE49-F238E27FC236}">
              <a16:creationId xmlns:a16="http://schemas.microsoft.com/office/drawing/2014/main" id="{00000000-0008-0000-0400-000083000000}"/>
            </a:ext>
          </a:extLst>
        </xdr:cNvPr>
        <xdr:cNvSpPr/>
      </xdr:nvSpPr>
      <xdr:spPr>
        <a:xfrm>
          <a:off x="164592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146050</xdr:rowOff>
    </xdr:from>
    <xdr:to>
      <xdr:col>22</xdr:col>
      <xdr:colOff>565150</xdr:colOff>
      <xdr:row>20</xdr:row>
      <xdr:rowOff>50800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403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120650</xdr:rowOff>
    </xdr:from>
    <xdr:to>
      <xdr:col>22</xdr:col>
      <xdr:colOff>615950</xdr:colOff>
      <xdr:row>18</xdr:row>
      <xdr:rowOff>50800</xdr:rowOff>
    </xdr:to>
    <xdr:sp macro="" textlink="">
      <xdr:nvSpPr>
        <xdr:cNvPr id="133" name="フローチャート : 判断 132">
          <a:extLst>
            <a:ext uri="{FF2B5EF4-FFF2-40B4-BE49-F238E27FC236}">
              <a16:creationId xmlns:a16="http://schemas.microsoft.com/office/drawing/2014/main" id="{00000000-0008-0000-0400-000085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60977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127000</xdr:rowOff>
    </xdr:from>
    <xdr:to>
      <xdr:col>21</xdr:col>
      <xdr:colOff>361950</xdr:colOff>
      <xdr:row>19</xdr:row>
      <xdr:rowOff>146050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213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133350</xdr:rowOff>
    </xdr:from>
    <xdr:to>
      <xdr:col>21</xdr:col>
      <xdr:colOff>412750</xdr:colOff>
      <xdr:row>18</xdr:row>
      <xdr:rowOff>63500</xdr:rowOff>
    </xdr:to>
    <xdr:sp macro="" textlink="">
      <xdr:nvSpPr>
        <xdr:cNvPr id="136" name="フローチャート : 判断 135">
          <a:extLst>
            <a:ext uri="{FF2B5EF4-FFF2-40B4-BE49-F238E27FC236}">
              <a16:creationId xmlns:a16="http://schemas.microsoft.com/office/drawing/2014/main" id="{00000000-0008-0000-0400-000088000000}"/>
            </a:ext>
          </a:extLst>
        </xdr:cNvPr>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73677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76200</xdr:rowOff>
    </xdr:from>
    <xdr:to>
      <xdr:col>20</xdr:col>
      <xdr:colOff>158750</xdr:colOff>
      <xdr:row>18</xdr:row>
      <xdr:rowOff>127000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162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57150</xdr:rowOff>
    </xdr:from>
    <xdr:to>
      <xdr:col>20</xdr:col>
      <xdr:colOff>209550</xdr:colOff>
      <xdr:row>17</xdr:row>
      <xdr:rowOff>158750</xdr:rowOff>
    </xdr:to>
    <xdr:sp macro="" textlink="">
      <xdr:nvSpPr>
        <xdr:cNvPr id="139" name="フローチャート : 判断 138">
          <a:extLst>
            <a:ext uri="{FF2B5EF4-FFF2-40B4-BE49-F238E27FC236}">
              <a16:creationId xmlns:a16="http://schemas.microsoft.com/office/drawing/2014/main" id="{00000000-0008-0000-0400-00008B000000}"/>
            </a:ext>
          </a:extLst>
        </xdr:cNvPr>
        <xdr:cNvSpPr/>
      </xdr:nvSpPr>
      <xdr:spPr>
        <a:xfrm>
          <a:off x="13843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6350</xdr:rowOff>
    </xdr:from>
    <xdr:to>
      <xdr:col>19</xdr:col>
      <xdr:colOff>6350</xdr:colOff>
      <xdr:row>17</xdr:row>
      <xdr:rowOff>107950</xdr:rowOff>
    </xdr:to>
    <xdr:sp macro="" textlink="">
      <xdr:nvSpPr>
        <xdr:cNvPr id="141" name="フローチャート : 判断 140">
          <a:extLst>
            <a:ext uri="{FF2B5EF4-FFF2-40B4-BE49-F238E27FC236}">
              <a16:creationId xmlns:a16="http://schemas.microsoft.com/office/drawing/2014/main" id="{00000000-0008-0000-0400-00008D000000}"/>
            </a:ext>
          </a:extLst>
        </xdr:cNvPr>
        <xdr:cNvSpPr/>
      </xdr:nvSpPr>
      <xdr:spPr>
        <a:xfrm>
          <a:off x="12954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118127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63500</xdr:rowOff>
    </xdr:from>
    <xdr:to>
      <xdr:col>24</xdr:col>
      <xdr:colOff>82550</xdr:colOff>
      <xdr:row>20</xdr:row>
      <xdr:rowOff>165100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6459200" y="34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35577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46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0</xdr:rowOff>
    </xdr:from>
    <xdr:to>
      <xdr:col>22</xdr:col>
      <xdr:colOff>615950</xdr:colOff>
      <xdr:row>20</xdr:row>
      <xdr:rowOff>101600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5621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86377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51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95250</xdr:rowOff>
    </xdr:from>
    <xdr:to>
      <xdr:col>21</xdr:col>
      <xdr:colOff>412750</xdr:colOff>
      <xdr:row>20</xdr:row>
      <xdr:rowOff>25400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4732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10177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76200</xdr:rowOff>
    </xdr:from>
    <xdr:to>
      <xdr:col>20</xdr:col>
      <xdr:colOff>209550</xdr:colOff>
      <xdr:row>19</xdr:row>
      <xdr:rowOff>6350</xdr:rowOff>
    </xdr:to>
    <xdr:sp macro="" textlink="">
      <xdr:nvSpPr>
        <xdr:cNvPr id="154" name="円/楕円 153">
          <a:extLst>
            <a:ext uri="{FF2B5EF4-FFF2-40B4-BE49-F238E27FC236}">
              <a16:creationId xmlns:a16="http://schemas.microsoft.com/office/drawing/2014/main" id="{00000000-0008-0000-0400-00009A000000}"/>
            </a:ext>
          </a:extLst>
        </xdr:cNvPr>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162577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25400</xdr:rowOff>
    </xdr:from>
    <xdr:to>
      <xdr:col>19</xdr:col>
      <xdr:colOff>6350</xdr:colOff>
      <xdr:row>18</xdr:row>
      <xdr:rowOff>127000</xdr:rowOff>
    </xdr:to>
    <xdr:sp macro="" textlink="">
      <xdr:nvSpPr>
        <xdr:cNvPr id="156" name="円/楕円 155">
          <a:extLst>
            <a:ext uri="{FF2B5EF4-FFF2-40B4-BE49-F238E27FC236}">
              <a16:creationId xmlns:a16="http://schemas.microsoft.com/office/drawing/2014/main" id="{00000000-0008-0000-0400-00009C000000}"/>
            </a:ext>
          </a:extLst>
        </xdr:cNvPr>
        <xdr:cNvSpPr/>
      </xdr:nvSpPr>
      <xdr:spPr>
        <a:xfrm>
          <a:off x="12954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昨年より</a:t>
          </a:r>
          <a:r>
            <a:rPr kumimoji="1" lang="en-US" altLang="ja-JP" sz="1300">
              <a:latin typeface="ＭＳ ゴシック" panose="020B0609070205080204" pitchFamily="49" charset="-128"/>
              <a:ea typeface="ＭＳ ゴシック" panose="020B0609070205080204" pitchFamily="49" charset="-128"/>
            </a:rPr>
            <a:t>0.3</a:t>
          </a:r>
          <a:r>
            <a:rPr kumimoji="1" lang="ja-JP" altLang="en-US" sz="1300">
              <a:latin typeface="ＭＳ ゴシック" panose="020B0609070205080204" pitchFamily="49" charset="-128"/>
              <a:ea typeface="ＭＳ ゴシック" panose="020B0609070205080204" pitchFamily="49" charset="-128"/>
            </a:rPr>
            <a:t>ポイント上昇し、類似団体の伸びと同様となっている。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市独自の政策もあるが、近年伸びている障害者自立支援費や、子育支援関連費について今後も注視していかなければならない。</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138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31750</xdr:rowOff>
    </xdr:from>
    <xdr:to>
      <xdr:col>7</xdr:col>
      <xdr:colOff>15875</xdr:colOff>
      <xdr:row>58</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9758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2" name="フローチャート : 判断 191">
          <a:extLst>
            <a:ext uri="{FF2B5EF4-FFF2-40B4-BE49-F238E27FC236}">
              <a16:creationId xmlns:a16="http://schemas.microsoft.com/office/drawing/2014/main" id="{00000000-0008-0000-0400-0000C0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31750</xdr:rowOff>
    </xdr:from>
    <xdr:to>
      <xdr:col>5</xdr:col>
      <xdr:colOff>549275</xdr:colOff>
      <xdr:row>58</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975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133350</xdr:rowOff>
    </xdr:from>
    <xdr:to>
      <xdr:col>5</xdr:col>
      <xdr:colOff>600075</xdr:colOff>
      <xdr:row>57</xdr:row>
      <xdr:rowOff>63500</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73677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12700</xdr:rowOff>
    </xdr:from>
    <xdr:to>
      <xdr:col>4</xdr:col>
      <xdr:colOff>346075</xdr:colOff>
      <xdr:row>58</xdr:row>
      <xdr:rowOff>69850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956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76200</xdr:rowOff>
    </xdr:from>
    <xdr:to>
      <xdr:col>4</xdr:col>
      <xdr:colOff>396875</xdr:colOff>
      <xdr:row>57</xdr:row>
      <xdr:rowOff>6350</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88900</xdr:rowOff>
    </xdr:from>
    <xdr:to>
      <xdr:col>3</xdr:col>
      <xdr:colOff>142875</xdr:colOff>
      <xdr:row>58</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861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a:extLst>
            <a:ext uri="{FF2B5EF4-FFF2-40B4-BE49-F238E27FC236}">
              <a16:creationId xmlns:a16="http://schemas.microsoft.com/office/drawing/2014/main" id="{00000000-0008-0000-0400-0000C8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02" name="フローチャート : 判断 201">
          <a:extLst>
            <a:ext uri="{FF2B5EF4-FFF2-40B4-BE49-F238E27FC236}">
              <a16:creationId xmlns:a16="http://schemas.microsoft.com/office/drawing/2014/main" id="{00000000-0008-0000-0400-0000CA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38100</xdr:rowOff>
    </xdr:from>
    <xdr:to>
      <xdr:col>7</xdr:col>
      <xdr:colOff>66675</xdr:colOff>
      <xdr:row>58</xdr:row>
      <xdr:rowOff>139700</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10177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152400</xdr:rowOff>
    </xdr:from>
    <xdr:to>
      <xdr:col>5</xdr:col>
      <xdr:colOff>600075</xdr:colOff>
      <xdr:row>58</xdr:row>
      <xdr:rowOff>82550</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3937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67327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01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19050</xdr:rowOff>
    </xdr:from>
    <xdr:to>
      <xdr:col>4</xdr:col>
      <xdr:colOff>396875</xdr:colOff>
      <xdr:row>58</xdr:row>
      <xdr:rowOff>120650</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3048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133350</xdr:rowOff>
    </xdr:from>
    <xdr:to>
      <xdr:col>3</xdr:col>
      <xdr:colOff>193675</xdr:colOff>
      <xdr:row>58</xdr:row>
      <xdr:rowOff>63500</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38100</xdr:rowOff>
    </xdr:from>
    <xdr:to>
      <xdr:col>1</xdr:col>
      <xdr:colOff>676275</xdr:colOff>
      <xdr:row>57</xdr:row>
      <xdr:rowOff>139700</xdr:rowOff>
    </xdr:to>
    <xdr:sp macro="" textlink="">
      <xdr:nvSpPr>
        <xdr:cNvPr id="217" name="円/楕円 216">
          <a:extLst>
            <a:ext uri="{FF2B5EF4-FFF2-40B4-BE49-F238E27FC236}">
              <a16:creationId xmlns:a16="http://schemas.microsoft.com/office/drawing/2014/main" id="{00000000-0008-0000-0400-0000D9000000}"/>
            </a:ext>
          </a:extLst>
        </xdr:cNvPr>
        <xdr:cNvSpPr/>
      </xdr:nvSpPr>
      <xdr:spPr>
        <a:xfrm>
          <a:off x="1270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124477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除排雪経費や、他会計への繰出金に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左右される部分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ではあるが</a:t>
          </a:r>
          <a:r>
            <a:rPr kumimoji="1" lang="ja-JP" altLang="en-US" sz="1300">
              <a:latin typeface="ＭＳ ゴシック" panose="020B0609070205080204" pitchFamily="49" charset="-128"/>
              <a:ea typeface="ＭＳ ゴシック" panose="020B0609070205080204" pitchFamily="49" charset="-128"/>
            </a:rPr>
            <a:t>、類似団体より低くとどまっており、今後も特に他会計の経営部分について精査していく。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61</xdr:row>
      <xdr:rowOff>41275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805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13352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61</xdr:row>
      <xdr:rowOff>41275</xdr:rowOff>
    </xdr:from>
    <xdr:to>
      <xdr:col>24</xdr:col>
      <xdr:colOff>120650</xdr:colOff>
      <xdr:row>61</xdr:row>
      <xdr:rowOff>41275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41275</xdr:rowOff>
    </xdr:from>
    <xdr:to>
      <xdr:col>24</xdr:col>
      <xdr:colOff>31750</xdr:colOff>
      <xdr:row>56</xdr:row>
      <xdr:rowOff>155575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64247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95902</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97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123825</xdr:rowOff>
    </xdr:from>
    <xdr:to>
      <xdr:col>24</xdr:col>
      <xdr:colOff>82550</xdr:colOff>
      <xdr:row>57</xdr:row>
      <xdr:rowOff>53975</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64592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41275</xdr:rowOff>
    </xdr:from>
    <xdr:to>
      <xdr:col>22</xdr:col>
      <xdr:colOff>565150</xdr:colOff>
      <xdr:row>56</xdr:row>
      <xdr:rowOff>136525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64247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142875</xdr:rowOff>
    </xdr:from>
    <xdr:to>
      <xdr:col>22</xdr:col>
      <xdr:colOff>615950</xdr:colOff>
      <xdr:row>57</xdr:row>
      <xdr:rowOff>73025</xdr:rowOff>
    </xdr:to>
    <xdr:sp macro="" textlink="">
      <xdr:nvSpPr>
        <xdr:cNvPr id="259" name="フローチャート : 判断 258">
          <a:extLst>
            <a:ext uri="{FF2B5EF4-FFF2-40B4-BE49-F238E27FC236}">
              <a16:creationId xmlns:a16="http://schemas.microsoft.com/office/drawing/2014/main" id="{00000000-0008-0000-0400-000003010000}"/>
            </a:ext>
          </a:extLst>
        </xdr:cNvPr>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57802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22225</xdr:rowOff>
    </xdr:from>
    <xdr:to>
      <xdr:col>21</xdr:col>
      <xdr:colOff>361950</xdr:colOff>
      <xdr:row>56</xdr:row>
      <xdr:rowOff>136525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62342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142875</xdr:rowOff>
    </xdr:from>
    <xdr:to>
      <xdr:col>21</xdr:col>
      <xdr:colOff>412750</xdr:colOff>
      <xdr:row>57</xdr:row>
      <xdr:rowOff>73025</xdr:rowOff>
    </xdr:to>
    <xdr:sp macro="" textlink="">
      <xdr:nvSpPr>
        <xdr:cNvPr id="262" name="フローチャート : 判断 261">
          <a:extLst>
            <a:ext uri="{FF2B5EF4-FFF2-40B4-BE49-F238E27FC236}">
              <a16:creationId xmlns:a16="http://schemas.microsoft.com/office/drawing/2014/main" id="{00000000-0008-0000-0400-000006010000}"/>
            </a:ext>
          </a:extLst>
        </xdr:cNvPr>
        <xdr:cNvSpPr/>
      </xdr:nvSpPr>
      <xdr:spPr>
        <a:xfrm>
          <a:off x="14732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57802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22225</xdr:rowOff>
    </xdr:from>
    <xdr:to>
      <xdr:col>20</xdr:col>
      <xdr:colOff>158750</xdr:colOff>
      <xdr:row>56</xdr:row>
      <xdr:rowOff>50800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6234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133350</xdr:rowOff>
    </xdr:from>
    <xdr:to>
      <xdr:col>20</xdr:col>
      <xdr:colOff>209550</xdr:colOff>
      <xdr:row>57</xdr:row>
      <xdr:rowOff>63500</xdr:rowOff>
    </xdr:to>
    <xdr:sp macro="" textlink="">
      <xdr:nvSpPr>
        <xdr:cNvPr id="265" name="フローチャート : 判断 264">
          <a:extLst>
            <a:ext uri="{FF2B5EF4-FFF2-40B4-BE49-F238E27FC236}">
              <a16:creationId xmlns:a16="http://schemas.microsoft.com/office/drawing/2014/main" id="{00000000-0008-0000-0400-000009010000}"/>
            </a:ext>
          </a:extLst>
        </xdr:cNvPr>
        <xdr:cNvSpPr/>
      </xdr:nvSpPr>
      <xdr:spPr>
        <a:xfrm>
          <a:off x="13843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48277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123825</xdr:rowOff>
    </xdr:from>
    <xdr:to>
      <xdr:col>19</xdr:col>
      <xdr:colOff>6350</xdr:colOff>
      <xdr:row>57</xdr:row>
      <xdr:rowOff>53975</xdr:rowOff>
    </xdr:to>
    <xdr:sp macro="" textlink="">
      <xdr:nvSpPr>
        <xdr:cNvPr id="267" name="フローチャート : 判断 266">
          <a:extLst>
            <a:ext uri="{FF2B5EF4-FFF2-40B4-BE49-F238E27FC236}">
              <a16:creationId xmlns:a16="http://schemas.microsoft.com/office/drawing/2014/main" id="{00000000-0008-0000-0400-00000B010000}"/>
            </a:ext>
          </a:extLst>
        </xdr:cNvPr>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38752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104775</xdr:rowOff>
    </xdr:from>
    <xdr:to>
      <xdr:col>24</xdr:col>
      <xdr:colOff>82550</xdr:colOff>
      <xdr:row>57</xdr:row>
      <xdr:rowOff>34925</xdr:rowOff>
    </xdr:to>
    <xdr:sp macro="" textlink="">
      <xdr:nvSpPr>
        <xdr:cNvPr id="274" name="円/楕円 273">
          <a:extLst>
            <a:ext uri="{FF2B5EF4-FFF2-40B4-BE49-F238E27FC236}">
              <a16:creationId xmlns:a16="http://schemas.microsoft.com/office/drawing/2014/main" id="{00000000-0008-0000-0400-000012010000}"/>
            </a:ext>
          </a:extLst>
        </xdr:cNvPr>
        <xdr:cNvSpPr/>
      </xdr:nvSpPr>
      <xdr:spPr>
        <a:xfrm>
          <a:off x="164592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121302</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55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161925</xdr:rowOff>
    </xdr:from>
    <xdr:to>
      <xdr:col>22</xdr:col>
      <xdr:colOff>615950</xdr:colOff>
      <xdr:row>56</xdr:row>
      <xdr:rowOff>92075</xdr:rowOff>
    </xdr:to>
    <xdr:sp macro="" textlink="">
      <xdr:nvSpPr>
        <xdr:cNvPr id="276" name="円/楕円 275">
          <a:extLst>
            <a:ext uri="{FF2B5EF4-FFF2-40B4-BE49-F238E27FC236}">
              <a16:creationId xmlns:a16="http://schemas.microsoft.com/office/drawing/2014/main" id="{00000000-0008-0000-0400-000014010000}"/>
            </a:ext>
          </a:extLst>
        </xdr:cNvPr>
        <xdr:cNvSpPr/>
      </xdr:nvSpPr>
      <xdr:spPr>
        <a:xfrm>
          <a:off x="15621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102252</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360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85725</xdr:rowOff>
    </xdr:from>
    <xdr:to>
      <xdr:col>21</xdr:col>
      <xdr:colOff>412750</xdr:colOff>
      <xdr:row>57</xdr:row>
      <xdr:rowOff>15875</xdr:rowOff>
    </xdr:to>
    <xdr:sp macro="" textlink="">
      <xdr:nvSpPr>
        <xdr:cNvPr id="278" name="円/楕円 277">
          <a:extLst>
            <a:ext uri="{FF2B5EF4-FFF2-40B4-BE49-F238E27FC236}">
              <a16:creationId xmlns:a16="http://schemas.microsoft.com/office/drawing/2014/main" id="{00000000-0008-0000-0400-000016010000}"/>
            </a:ext>
          </a:extLst>
        </xdr:cNvPr>
        <xdr:cNvSpPr/>
      </xdr:nvSpPr>
      <xdr:spPr>
        <a:xfrm>
          <a:off x="14732000" y="96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26052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45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142875</xdr:rowOff>
    </xdr:from>
    <xdr:to>
      <xdr:col>20</xdr:col>
      <xdr:colOff>209550</xdr:colOff>
      <xdr:row>56</xdr:row>
      <xdr:rowOff>73025</xdr:rowOff>
    </xdr:to>
    <xdr:sp macro="" textlink="">
      <xdr:nvSpPr>
        <xdr:cNvPr id="280" name="円/楕円 279">
          <a:extLst>
            <a:ext uri="{FF2B5EF4-FFF2-40B4-BE49-F238E27FC236}">
              <a16:creationId xmlns:a16="http://schemas.microsoft.com/office/drawing/2014/main" id="{00000000-0008-0000-0400-000018010000}"/>
            </a:ext>
          </a:extLst>
        </xdr:cNvPr>
        <xdr:cNvSpPr/>
      </xdr:nvSpPr>
      <xdr:spPr>
        <a:xfrm>
          <a:off x="13843000" y="957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83202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34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82" name="円/楕円 281">
          <a:extLst>
            <a:ext uri="{FF2B5EF4-FFF2-40B4-BE49-F238E27FC236}">
              <a16:creationId xmlns:a16="http://schemas.microsoft.com/office/drawing/2014/main" id="{00000000-0008-0000-0400-00001A010000}"/>
            </a:ext>
          </a:extLst>
        </xdr:cNvPr>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類似団体より上回る状況が続いているが、市独自の経済対策関連事業や公営企業会計への補助による影響が一番大きく、今後も公営企業の経営改善に努めていく。</a:t>
          </a:r>
        </a:p>
      </xdr:txBody>
    </xdr:sp>
    <xdr:clientData/>
  </xdr:twoCellAnchor>
  <xdr:oneCellAnchor>
    <xdr:from>
      <xdr:col>18</xdr:col>
      <xdr:colOff>44450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39</xdr:row>
      <xdr:rowOff>133858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78576"/>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105935</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39</xdr:row>
      <xdr:rowOff>133858</xdr:rowOff>
    </xdr:from>
    <xdr:to>
      <xdr:col>24</xdr:col>
      <xdr:colOff>120650</xdr:colOff>
      <xdr:row>39</xdr:row>
      <xdr:rowOff>133858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72136</xdr:rowOff>
    </xdr:from>
    <xdr:to>
      <xdr:col>24</xdr:col>
      <xdr:colOff>31750</xdr:colOff>
      <xdr:row>36</xdr:row>
      <xdr:rowOff>127000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24433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72136</xdr:rowOff>
    </xdr:from>
    <xdr:to>
      <xdr:col>22</xdr:col>
      <xdr:colOff>565150</xdr:colOff>
      <xdr:row>36</xdr:row>
      <xdr:rowOff>76708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244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7" name="フローチャート : 判断 316">
          <a:extLst>
            <a:ext uri="{FF2B5EF4-FFF2-40B4-BE49-F238E27FC236}">
              <a16:creationId xmlns:a16="http://schemas.microsoft.com/office/drawing/2014/main" id="{00000000-0008-0000-0400-00003D010000}"/>
            </a:ext>
          </a:extLst>
        </xdr:cNvPr>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76708</xdr:rowOff>
    </xdr:from>
    <xdr:to>
      <xdr:col>21</xdr:col>
      <xdr:colOff>361950</xdr:colOff>
      <xdr:row>36</xdr:row>
      <xdr:rowOff>94996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248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20" name="フローチャート : 判断 319">
          <a:extLst>
            <a:ext uri="{FF2B5EF4-FFF2-40B4-BE49-F238E27FC236}">
              <a16:creationId xmlns:a16="http://schemas.microsoft.com/office/drawing/2014/main" id="{00000000-0008-0000-0400-000040010000}"/>
            </a:ext>
          </a:extLst>
        </xdr:cNvPr>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137685</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94996</xdr:rowOff>
    </xdr:from>
    <xdr:to>
      <xdr:col>20</xdr:col>
      <xdr:colOff>158750</xdr:colOff>
      <xdr:row>37</xdr:row>
      <xdr:rowOff>37846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26719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3" name="フローチャート : 判断 322">
          <a:extLst>
            <a:ext uri="{FF2B5EF4-FFF2-40B4-BE49-F238E27FC236}">
              <a16:creationId xmlns:a16="http://schemas.microsoft.com/office/drawing/2014/main" id="{00000000-0008-0000-0400-000043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5" name="フローチャート : 判断 324">
          <a:extLst>
            <a:ext uri="{FF2B5EF4-FFF2-40B4-BE49-F238E27FC236}">
              <a16:creationId xmlns:a16="http://schemas.microsoft.com/office/drawing/2014/main" id="{00000000-0008-0000-0400-000045010000}"/>
            </a:ext>
          </a:extLst>
        </xdr:cNvPr>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32" name="円/楕円 331">
          <a:extLst>
            <a:ext uri="{FF2B5EF4-FFF2-40B4-BE49-F238E27FC236}">
              <a16:creationId xmlns:a16="http://schemas.microsoft.com/office/drawing/2014/main" id="{00000000-0008-0000-0400-00004C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48277</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21336</xdr:rowOff>
    </xdr:from>
    <xdr:to>
      <xdr:col>22</xdr:col>
      <xdr:colOff>615950</xdr:colOff>
      <xdr:row>36</xdr:row>
      <xdr:rowOff>122936</xdr:rowOff>
    </xdr:to>
    <xdr:sp macro="" textlink="">
      <xdr:nvSpPr>
        <xdr:cNvPr id="334" name="円/楕円 333">
          <a:extLst>
            <a:ext uri="{FF2B5EF4-FFF2-40B4-BE49-F238E27FC236}">
              <a16:creationId xmlns:a16="http://schemas.microsoft.com/office/drawing/2014/main" id="{00000000-0008-0000-0400-00004E010000}"/>
            </a:ext>
          </a:extLst>
        </xdr:cNvPr>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107713</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25908</xdr:rowOff>
    </xdr:from>
    <xdr:to>
      <xdr:col>21</xdr:col>
      <xdr:colOff>412750</xdr:colOff>
      <xdr:row>36</xdr:row>
      <xdr:rowOff>127508</xdr:rowOff>
    </xdr:to>
    <xdr:sp macro="" textlink="">
      <xdr:nvSpPr>
        <xdr:cNvPr id="336" name="円/楕円 335">
          <a:extLst>
            <a:ext uri="{FF2B5EF4-FFF2-40B4-BE49-F238E27FC236}">
              <a16:creationId xmlns:a16="http://schemas.microsoft.com/office/drawing/2014/main" id="{00000000-0008-0000-0400-000050010000}"/>
            </a:ext>
          </a:extLst>
        </xdr:cNvPr>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112285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44196</xdr:rowOff>
    </xdr:from>
    <xdr:to>
      <xdr:col>20</xdr:col>
      <xdr:colOff>209550</xdr:colOff>
      <xdr:row>36</xdr:row>
      <xdr:rowOff>145796</xdr:rowOff>
    </xdr:to>
    <xdr:sp macro="" textlink="">
      <xdr:nvSpPr>
        <xdr:cNvPr id="338" name="円/楕円 337">
          <a:extLst>
            <a:ext uri="{FF2B5EF4-FFF2-40B4-BE49-F238E27FC236}">
              <a16:creationId xmlns:a16="http://schemas.microsoft.com/office/drawing/2014/main" id="{00000000-0008-0000-0400-000052010000}"/>
            </a:ext>
          </a:extLst>
        </xdr:cNvPr>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40" name="円/楕円 339">
          <a:extLst>
            <a:ext uri="{FF2B5EF4-FFF2-40B4-BE49-F238E27FC236}">
              <a16:creationId xmlns:a16="http://schemas.microsoft.com/office/drawing/2014/main" id="{00000000-0008-0000-0400-000054010000}"/>
            </a:ext>
          </a:extLst>
        </xdr:cNvPr>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73423</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昨年より</a:t>
          </a:r>
          <a:r>
            <a:rPr kumimoji="1" lang="en-US" altLang="ja-JP" sz="1300">
              <a:latin typeface="ＭＳ ゴシック" panose="020B0609070205080204" pitchFamily="49" charset="-128"/>
              <a:ea typeface="ＭＳ ゴシック" panose="020B0609070205080204" pitchFamily="49" charset="-128"/>
            </a:rPr>
            <a:t>0.2</a:t>
          </a:r>
          <a:r>
            <a:rPr kumimoji="1" lang="ja-JP" altLang="en-US" sz="1300">
              <a:latin typeface="ＭＳ ゴシック" panose="020B0609070205080204" pitchFamily="49" charset="-128"/>
              <a:ea typeface="ＭＳ ゴシック" panose="020B0609070205080204" pitchFamily="49" charset="-128"/>
            </a:rPr>
            <a:t>ポイント改善しており、なおかつ、類似団平均よりも低いものとなっている。従来より、起債発行については地方交付税措置のある有利な起債を中心にしており、引き続き起債抑制に努めていく。</a:t>
          </a:r>
          <a:endParaRPr kumimoji="1" lang="en-US" altLang="ja-JP" sz="1300">
            <a:latin typeface="ＭＳ ゴシック" panose="020B0609070205080204" pitchFamily="49" charset="-128"/>
            <a:ea typeface="ＭＳ ゴシック" panose="020B0609070205080204" pitchFamily="49" charset="-128"/>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94996</xdr:rowOff>
    </xdr:from>
    <xdr:to>
      <xdr:col>7</xdr:col>
      <xdr:colOff>15875</xdr:colOff>
      <xdr:row>79</xdr:row>
      <xdr:rowOff>156718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8229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128795</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6</xdr:col>
      <xdr:colOff>612775</xdr:colOff>
      <xdr:row>79</xdr:row>
      <xdr:rowOff>156718</xdr:rowOff>
    </xdr:from>
    <xdr:to>
      <xdr:col>7</xdr:col>
      <xdr:colOff>104775</xdr:colOff>
      <xdr:row>79</xdr:row>
      <xdr:rowOff>156718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9923</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74</xdr:row>
      <xdr:rowOff>94996</xdr:rowOff>
    </xdr:from>
    <xdr:to>
      <xdr:col>7</xdr:col>
      <xdr:colOff>104775</xdr:colOff>
      <xdr:row>74</xdr:row>
      <xdr:rowOff>94996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53848</xdr:rowOff>
    </xdr:from>
    <xdr:to>
      <xdr:col>7</xdr:col>
      <xdr:colOff>15875</xdr:colOff>
      <xdr:row>78</xdr:row>
      <xdr:rowOff>62992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4269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151147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4775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62992</xdr:rowOff>
    </xdr:from>
    <xdr:to>
      <xdr:col>5</xdr:col>
      <xdr:colOff>549275</xdr:colOff>
      <xdr:row>78</xdr:row>
      <xdr:rowOff>94996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4360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169926</xdr:rowOff>
    </xdr:from>
    <xdr:to>
      <xdr:col>5</xdr:col>
      <xdr:colOff>600075</xdr:colOff>
      <xdr:row>78</xdr:row>
      <xdr:rowOff>100076</xdr:rowOff>
    </xdr:to>
    <xdr:sp macro="" textlink="">
      <xdr:nvSpPr>
        <xdr:cNvPr id="375" name="フローチャート : 判断 374">
          <a:extLst>
            <a:ext uri="{FF2B5EF4-FFF2-40B4-BE49-F238E27FC236}">
              <a16:creationId xmlns:a16="http://schemas.microsoft.com/office/drawing/2014/main" id="{00000000-0008-0000-0400-000077010000}"/>
            </a:ext>
          </a:extLst>
        </xdr:cNvPr>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110253</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94996</xdr:rowOff>
    </xdr:from>
    <xdr:to>
      <xdr:col>4</xdr:col>
      <xdr:colOff>346075</xdr:colOff>
      <xdr:row>78</xdr:row>
      <xdr:rowOff>149861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46809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8" name="フローチャート : 判断 377">
          <a:extLst>
            <a:ext uri="{FF2B5EF4-FFF2-40B4-BE49-F238E27FC236}">
              <a16:creationId xmlns:a16="http://schemas.microsoft.com/office/drawing/2014/main" id="{00000000-0008-0000-0400-00007A010000}"/>
            </a:ext>
          </a:extLst>
        </xdr:cNvPr>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104139</xdr:rowOff>
    </xdr:from>
    <xdr:to>
      <xdr:col>3</xdr:col>
      <xdr:colOff>142875</xdr:colOff>
      <xdr:row>78</xdr:row>
      <xdr:rowOff>149861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4772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21337</xdr:rowOff>
    </xdr:from>
    <xdr:to>
      <xdr:col>3</xdr:col>
      <xdr:colOff>193675</xdr:colOff>
      <xdr:row>78</xdr:row>
      <xdr:rowOff>122937</xdr:rowOff>
    </xdr:to>
    <xdr:sp macro="" textlink="">
      <xdr:nvSpPr>
        <xdr:cNvPr id="381" name="フローチャート : 判断 380">
          <a:extLst>
            <a:ext uri="{FF2B5EF4-FFF2-40B4-BE49-F238E27FC236}">
              <a16:creationId xmlns:a16="http://schemas.microsoft.com/office/drawing/2014/main" id="{00000000-0008-0000-0400-00007D010000}"/>
            </a:ext>
          </a:extLst>
        </xdr:cNvPr>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133114</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83" name="フローチャート : 判断 382">
          <a:extLst>
            <a:ext uri="{FF2B5EF4-FFF2-40B4-BE49-F238E27FC236}">
              <a16:creationId xmlns:a16="http://schemas.microsoft.com/office/drawing/2014/main" id="{00000000-0008-0000-0400-00007F010000}"/>
            </a:ext>
          </a:extLst>
        </xdr:cNvPr>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142257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3048</xdr:rowOff>
    </xdr:from>
    <xdr:to>
      <xdr:col>7</xdr:col>
      <xdr:colOff>66675</xdr:colOff>
      <xdr:row>78</xdr:row>
      <xdr:rowOff>104648</xdr:rowOff>
    </xdr:to>
    <xdr:sp macro="" textlink="">
      <xdr:nvSpPr>
        <xdr:cNvPr id="390" name="円/楕円 389">
          <a:extLst>
            <a:ext uri="{FF2B5EF4-FFF2-40B4-BE49-F238E27FC236}">
              <a16:creationId xmlns:a16="http://schemas.microsoft.com/office/drawing/2014/main" id="{00000000-0008-0000-0400-000086010000}"/>
            </a:ext>
          </a:extLst>
        </xdr:cNvPr>
        <xdr:cNvSpPr/>
      </xdr:nvSpPr>
      <xdr:spPr>
        <a:xfrm>
          <a:off x="4775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19575</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22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12192</xdr:rowOff>
    </xdr:from>
    <xdr:to>
      <xdr:col>5</xdr:col>
      <xdr:colOff>600075</xdr:colOff>
      <xdr:row>78</xdr:row>
      <xdr:rowOff>113792</xdr:rowOff>
    </xdr:to>
    <xdr:sp macro="" textlink="">
      <xdr:nvSpPr>
        <xdr:cNvPr id="392" name="円/楕円 391">
          <a:extLst>
            <a:ext uri="{FF2B5EF4-FFF2-40B4-BE49-F238E27FC236}">
              <a16:creationId xmlns:a16="http://schemas.microsoft.com/office/drawing/2014/main" id="{00000000-0008-0000-0400-000088010000}"/>
            </a:ext>
          </a:extLst>
        </xdr:cNvPr>
        <xdr:cNvSpPr/>
      </xdr:nvSpPr>
      <xdr:spPr>
        <a:xfrm>
          <a:off x="3937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98569</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44196</xdr:rowOff>
    </xdr:from>
    <xdr:to>
      <xdr:col>4</xdr:col>
      <xdr:colOff>396875</xdr:colOff>
      <xdr:row>78</xdr:row>
      <xdr:rowOff>145796</xdr:rowOff>
    </xdr:to>
    <xdr:sp macro="" textlink="">
      <xdr:nvSpPr>
        <xdr:cNvPr id="394" name="円/楕円 393">
          <a:extLst>
            <a:ext uri="{FF2B5EF4-FFF2-40B4-BE49-F238E27FC236}">
              <a16:creationId xmlns:a16="http://schemas.microsoft.com/office/drawing/2014/main" id="{00000000-0008-0000-0400-00008A010000}"/>
            </a:ext>
          </a:extLst>
        </xdr:cNvPr>
        <xdr:cNvSpPr/>
      </xdr:nvSpPr>
      <xdr:spPr>
        <a:xfrm>
          <a:off x="3048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130573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99061</xdr:rowOff>
    </xdr:from>
    <xdr:to>
      <xdr:col>3</xdr:col>
      <xdr:colOff>193675</xdr:colOff>
      <xdr:row>79</xdr:row>
      <xdr:rowOff>29211</xdr:rowOff>
    </xdr:to>
    <xdr:sp macro="" textlink="">
      <xdr:nvSpPr>
        <xdr:cNvPr id="396" name="円/楕円 395">
          <a:extLst>
            <a:ext uri="{FF2B5EF4-FFF2-40B4-BE49-F238E27FC236}">
              <a16:creationId xmlns:a16="http://schemas.microsoft.com/office/drawing/2014/main" id="{00000000-0008-0000-0400-00008C010000}"/>
            </a:ext>
          </a:extLst>
        </xdr:cNvPr>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98" name="円/楕円 397">
          <a:extLst>
            <a:ext uri="{FF2B5EF4-FFF2-40B4-BE49-F238E27FC236}">
              <a16:creationId xmlns:a16="http://schemas.microsoft.com/office/drawing/2014/main" id="{00000000-0008-0000-0400-00008E010000}"/>
            </a:ext>
          </a:extLst>
        </xdr:cNvPr>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139716</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3.8</a:t>
          </a:r>
          <a:r>
            <a:rPr kumimoji="1" lang="ja-JP" altLang="en-US" sz="1300">
              <a:latin typeface="ＭＳ Ｐゴシック"/>
            </a:rPr>
            <a:t>ポイント上昇しており、類似団体と比較すると未だ高い水準である。</a:t>
          </a:r>
        </a:p>
        <a:p>
          <a:r>
            <a:rPr kumimoji="1" lang="ja-JP" altLang="en-US" sz="1300">
              <a:latin typeface="ＭＳ Ｐゴシック"/>
            </a:rPr>
            <a:t>　特に物件費の増加が財政を圧迫しており、事業の廃止・縮小による経常経費の抑制が喫緊の課題である。</a:t>
          </a:r>
        </a:p>
      </xdr:txBody>
    </xdr:sp>
    <xdr:clientData/>
  </xdr:twoCellAnchor>
  <xdr:oneCellAnchor>
    <xdr:from>
      <xdr:col>18</xdr:col>
      <xdr:colOff>44450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138430</xdr:rowOff>
    </xdr:from>
    <xdr:to>
      <xdr:col>24</xdr:col>
      <xdr:colOff>31750</xdr:colOff>
      <xdr:row>81</xdr:row>
      <xdr:rowOff>86995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82573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59072</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23</xdr:col>
      <xdr:colOff>628650</xdr:colOff>
      <xdr:row>81</xdr:row>
      <xdr:rowOff>86995</xdr:rowOff>
    </xdr:from>
    <xdr:to>
      <xdr:col>24</xdr:col>
      <xdr:colOff>120650</xdr:colOff>
      <xdr:row>81</xdr:row>
      <xdr:rowOff>86995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53357</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56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23</xdr:col>
      <xdr:colOff>628650</xdr:colOff>
      <xdr:row>74</xdr:row>
      <xdr:rowOff>138430</xdr:rowOff>
    </xdr:from>
    <xdr:to>
      <xdr:col>24</xdr:col>
      <xdr:colOff>120650</xdr:colOff>
      <xdr:row>74</xdr:row>
      <xdr:rowOff>138430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82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46989</xdr:rowOff>
    </xdr:from>
    <xdr:to>
      <xdr:col>24</xdr:col>
      <xdr:colOff>31750</xdr:colOff>
      <xdr:row>79</xdr:row>
      <xdr:rowOff>92711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420089"/>
          <a:ext cx="838200" cy="21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58438</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0" name="フローチャート : 判断 429">
          <a:extLst>
            <a:ext uri="{FF2B5EF4-FFF2-40B4-BE49-F238E27FC236}">
              <a16:creationId xmlns:a16="http://schemas.microsoft.com/office/drawing/2014/main" id="{00000000-0008-0000-0400-0000AE010000}"/>
            </a:ext>
          </a:extLst>
        </xdr:cNvPr>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46989</xdr:rowOff>
    </xdr:from>
    <xdr:to>
      <xdr:col>22</xdr:col>
      <xdr:colOff>565150</xdr:colOff>
      <xdr:row>78</xdr:row>
      <xdr:rowOff>86995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4200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127636</xdr:rowOff>
    </xdr:from>
    <xdr:to>
      <xdr:col>22</xdr:col>
      <xdr:colOff>615950</xdr:colOff>
      <xdr:row>77</xdr:row>
      <xdr:rowOff>57786</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56210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67962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26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138430</xdr:rowOff>
    </xdr:from>
    <xdr:to>
      <xdr:col>21</xdr:col>
      <xdr:colOff>361950</xdr:colOff>
      <xdr:row>78</xdr:row>
      <xdr:rowOff>86995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34008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5" name="フローチャート : 判断 434">
          <a:extLst>
            <a:ext uri="{FF2B5EF4-FFF2-40B4-BE49-F238E27FC236}">
              <a16:creationId xmlns:a16="http://schemas.microsoft.com/office/drawing/2014/main" id="{00000000-0008-0000-0400-0000B3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138430</xdr:rowOff>
    </xdr:from>
    <xdr:to>
      <xdr:col>20</xdr:col>
      <xdr:colOff>158750</xdr:colOff>
      <xdr:row>78</xdr:row>
      <xdr:rowOff>81280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3400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38" name="フローチャート : 判断 437">
          <a:extLst>
            <a:ext uri="{FF2B5EF4-FFF2-40B4-BE49-F238E27FC236}">
              <a16:creationId xmlns:a16="http://schemas.microsoft.com/office/drawing/2014/main" id="{00000000-0008-0000-0400-0000B6010000}"/>
            </a:ext>
          </a:extLst>
        </xdr:cNvPr>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50817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0" name="フローチャート : 判断 439">
          <a:extLst>
            <a:ext uri="{FF2B5EF4-FFF2-40B4-BE49-F238E27FC236}">
              <a16:creationId xmlns:a16="http://schemas.microsoft.com/office/drawing/2014/main" id="{00000000-0008-0000-0400-0000B8010000}"/>
            </a:ext>
          </a:extLst>
        </xdr:cNvPr>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73677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41911</xdr:rowOff>
    </xdr:from>
    <xdr:to>
      <xdr:col>24</xdr:col>
      <xdr:colOff>82550</xdr:colOff>
      <xdr:row>79</xdr:row>
      <xdr:rowOff>143511</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6459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13988</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167639</xdr:rowOff>
    </xdr:from>
    <xdr:to>
      <xdr:col>22</xdr:col>
      <xdr:colOff>615950</xdr:colOff>
      <xdr:row>78</xdr:row>
      <xdr:rowOff>97789</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5621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82566</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45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36195</xdr:rowOff>
    </xdr:from>
    <xdr:to>
      <xdr:col>21</xdr:col>
      <xdr:colOff>412750</xdr:colOff>
      <xdr:row>78</xdr:row>
      <xdr:rowOff>137795</xdr:rowOff>
    </xdr:to>
    <xdr:sp macro="" textlink="">
      <xdr:nvSpPr>
        <xdr:cNvPr id="451" name="円/楕円 450">
          <a:extLst>
            <a:ext uri="{FF2B5EF4-FFF2-40B4-BE49-F238E27FC236}">
              <a16:creationId xmlns:a16="http://schemas.microsoft.com/office/drawing/2014/main" id="{00000000-0008-0000-0400-0000C3010000}"/>
            </a:ext>
          </a:extLst>
        </xdr:cNvPr>
        <xdr:cNvSpPr/>
      </xdr:nvSpPr>
      <xdr:spPr>
        <a:xfrm>
          <a:off x="147320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122572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9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87630</xdr:rowOff>
    </xdr:from>
    <xdr:to>
      <xdr:col>20</xdr:col>
      <xdr:colOff>209550</xdr:colOff>
      <xdr:row>78</xdr:row>
      <xdr:rowOff>17780</xdr:rowOff>
    </xdr:to>
    <xdr:sp macro="" textlink="">
      <xdr:nvSpPr>
        <xdr:cNvPr id="453" name="円/楕円 452">
          <a:extLst>
            <a:ext uri="{FF2B5EF4-FFF2-40B4-BE49-F238E27FC236}">
              <a16:creationId xmlns:a16="http://schemas.microsoft.com/office/drawing/2014/main" id="{00000000-0008-0000-0400-0000C5010000}"/>
            </a:ext>
          </a:extLst>
        </xdr:cNvPr>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2557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30480</xdr:rowOff>
    </xdr:from>
    <xdr:to>
      <xdr:col>19</xdr:col>
      <xdr:colOff>6350</xdr:colOff>
      <xdr:row>78</xdr:row>
      <xdr:rowOff>132080</xdr:rowOff>
    </xdr:to>
    <xdr:sp macro="" textlink="">
      <xdr:nvSpPr>
        <xdr:cNvPr id="455" name="円/楕円 454">
          <a:extLst>
            <a:ext uri="{FF2B5EF4-FFF2-40B4-BE49-F238E27FC236}">
              <a16:creationId xmlns:a16="http://schemas.microsoft.com/office/drawing/2014/main" id="{00000000-0008-0000-0400-0000C7010000}"/>
            </a:ext>
          </a:extLst>
        </xdr:cNvPr>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116857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新潟県胎内市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117894</xdr:rowOff>
    </xdr:from>
    <xdr:to>
      <xdr:col>4</xdr:col>
      <xdr:colOff>1117600</xdr:colOff>
      <xdr:row>20</xdr:row>
      <xdr:rowOff>68135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51469"/>
          <a:ext cx="0" cy="14932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40212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1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60,590</a:t>
          </a:r>
          <a:endParaRPr kumimoji="1" lang="ja-JP" altLang="en-US" sz="1000" b="1">
            <a:latin typeface="ＭＳ Ｐゴシック"/>
          </a:endParaRPr>
        </a:p>
      </xdr:txBody>
    </xdr:sp>
    <xdr:clientData/>
  </xdr:oneCellAnchor>
  <xdr:twoCellAnchor>
    <xdr:from>
      <xdr:col>4</xdr:col>
      <xdr:colOff>1028700</xdr:colOff>
      <xdr:row>20</xdr:row>
      <xdr:rowOff>68135</xdr:rowOff>
    </xdr:from>
    <xdr:to>
      <xdr:col>5</xdr:col>
      <xdr:colOff>73025</xdr:colOff>
      <xdr:row>20</xdr:row>
      <xdr:rowOff>68135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447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32821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138,978</a:t>
          </a:r>
          <a:endParaRPr kumimoji="1" lang="ja-JP" altLang="en-US" sz="1000" b="1">
            <a:latin typeface="ＭＳ Ｐゴシック"/>
          </a:endParaRPr>
        </a:p>
      </xdr:txBody>
    </xdr:sp>
    <xdr:clientData/>
  </xdr:oneCellAnchor>
  <xdr:twoCellAnchor>
    <xdr:from>
      <xdr:col>4</xdr:col>
      <xdr:colOff>1028700</xdr:colOff>
      <xdr:row>11</xdr:row>
      <xdr:rowOff>117894</xdr:rowOff>
    </xdr:from>
    <xdr:to>
      <xdr:col>5</xdr:col>
      <xdr:colOff>73025</xdr:colOff>
      <xdr:row>11</xdr:row>
      <xdr:rowOff>117894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5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40265</xdr:rowOff>
    </xdr:from>
    <xdr:to>
      <xdr:col>4</xdr:col>
      <xdr:colOff>1117600</xdr:colOff>
      <xdr:row>16</xdr:row>
      <xdr:rowOff>62725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831090"/>
          <a:ext cx="647700" cy="22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47502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38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96,475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19526</xdr:rowOff>
    </xdr:from>
    <xdr:to>
      <xdr:col>5</xdr:col>
      <xdr:colOff>34925</xdr:colOff>
      <xdr:row>16</xdr:row>
      <xdr:rowOff>121126</xdr:rowOff>
    </xdr:to>
    <xdr:sp macro="" textlink="">
      <xdr:nvSpPr>
        <xdr:cNvPr id="52" name="フローチャート : 判断 51">
          <a:extLst>
            <a:ext uri="{FF2B5EF4-FFF2-40B4-BE49-F238E27FC236}">
              <a16:creationId xmlns:a16="http://schemas.microsoft.com/office/drawing/2014/main" id="{00000000-0008-0000-0500-000034000000}"/>
            </a:ext>
          </a:extLst>
        </xdr:cNvPr>
        <xdr:cNvSpPr/>
      </xdr:nvSpPr>
      <xdr:spPr bwMode="auto">
        <a:xfrm>
          <a:off x="56007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27578</xdr:rowOff>
    </xdr:from>
    <xdr:to>
      <xdr:col>4</xdr:col>
      <xdr:colOff>469900</xdr:colOff>
      <xdr:row>16</xdr:row>
      <xdr:rowOff>40265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818403"/>
          <a:ext cx="698500" cy="12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5353</xdr:rowOff>
    </xdr:from>
    <xdr:to>
      <xdr:col>4</xdr:col>
      <xdr:colOff>520700</xdr:colOff>
      <xdr:row>16</xdr:row>
      <xdr:rowOff>106953</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953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91730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82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27578</xdr:rowOff>
    </xdr:from>
    <xdr:to>
      <xdr:col>3</xdr:col>
      <xdr:colOff>904875</xdr:colOff>
      <xdr:row>16</xdr:row>
      <xdr:rowOff>127991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18403"/>
          <a:ext cx="698500" cy="100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74390</xdr:rowOff>
    </xdr:from>
    <xdr:to>
      <xdr:col>3</xdr:col>
      <xdr:colOff>955675</xdr:colOff>
      <xdr:row>17</xdr:row>
      <xdr:rowOff>4540</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4254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160767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5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36589</xdr:rowOff>
    </xdr:from>
    <xdr:to>
      <xdr:col>3</xdr:col>
      <xdr:colOff>206375</xdr:colOff>
      <xdr:row>16</xdr:row>
      <xdr:rowOff>127991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827414"/>
          <a:ext cx="698500" cy="91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125863</xdr:rowOff>
    </xdr:from>
    <xdr:to>
      <xdr:col>3</xdr:col>
      <xdr:colOff>257175</xdr:colOff>
      <xdr:row>17</xdr:row>
      <xdr:rowOff>56013</xdr:rowOff>
    </xdr:to>
    <xdr:sp macro="" textlink="">
      <xdr:nvSpPr>
        <xdr:cNvPr id="60" name="フローチャート : 判断 59">
          <a:extLst>
            <a:ext uri="{FF2B5EF4-FFF2-40B4-BE49-F238E27FC236}">
              <a16:creationId xmlns:a16="http://schemas.microsoft.com/office/drawing/2014/main" id="{00000000-0008-0000-0500-00003C000000}"/>
            </a:ext>
          </a:extLst>
        </xdr:cNvPr>
        <xdr:cNvSpPr/>
      </xdr:nvSpPr>
      <xdr:spPr bwMode="auto">
        <a:xfrm>
          <a:off x="3556000" y="2916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40790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81858</xdr:rowOff>
    </xdr:from>
    <xdr:to>
      <xdr:col>2</xdr:col>
      <xdr:colOff>692150</xdr:colOff>
      <xdr:row>17</xdr:row>
      <xdr:rowOff>12008</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2857500" y="2872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168235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5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11925</xdr:rowOff>
    </xdr:from>
    <xdr:to>
      <xdr:col>5</xdr:col>
      <xdr:colOff>34925</xdr:colOff>
      <xdr:row>16</xdr:row>
      <xdr:rowOff>113525</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5600700" y="2802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28452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4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96,874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160915</xdr:rowOff>
    </xdr:from>
    <xdr:to>
      <xdr:col>4</xdr:col>
      <xdr:colOff>520700</xdr:colOff>
      <xdr:row>16</xdr:row>
      <xdr:rowOff>91065</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4953000" y="2780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101242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49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98,053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148228</xdr:rowOff>
    </xdr:from>
    <xdr:to>
      <xdr:col>3</xdr:col>
      <xdr:colOff>955675</xdr:colOff>
      <xdr:row>16</xdr:row>
      <xdr:rowOff>78378</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254500" y="2767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88555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3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98,719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77191</xdr:rowOff>
    </xdr:from>
    <xdr:to>
      <xdr:col>3</xdr:col>
      <xdr:colOff>257175</xdr:colOff>
      <xdr:row>17</xdr:row>
      <xdr:rowOff>7341</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3556000" y="2868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17518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3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93,448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157239</xdr:rowOff>
    </xdr:from>
    <xdr:to>
      <xdr:col>2</xdr:col>
      <xdr:colOff>692150</xdr:colOff>
      <xdr:row>16</xdr:row>
      <xdr:rowOff>87389</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2857500" y="2776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97566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4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102037</xdr:rowOff>
    </xdr:from>
    <xdr:to>
      <xdr:col>4</xdr:col>
      <xdr:colOff>1117600</xdr:colOff>
      <xdr:row>38</xdr:row>
      <xdr:rowOff>64912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69487"/>
          <a:ext cx="0" cy="11630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36989</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0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4</xdr:col>
      <xdr:colOff>1028700</xdr:colOff>
      <xdr:row>38</xdr:row>
      <xdr:rowOff>64912</xdr:rowOff>
    </xdr:from>
    <xdr:to>
      <xdr:col>5</xdr:col>
      <xdr:colOff>73025</xdr:colOff>
      <xdr:row>38</xdr:row>
      <xdr:rowOff>64912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2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188414</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11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48,592</a:t>
          </a:r>
          <a:endParaRPr kumimoji="1" lang="ja-JP" altLang="en-US" sz="1000" b="1">
            <a:latin typeface="ＭＳ Ｐゴシック"/>
          </a:endParaRPr>
        </a:p>
      </xdr:txBody>
    </xdr:sp>
    <xdr:clientData/>
  </xdr:oneCellAnchor>
  <xdr:twoCellAnchor>
    <xdr:from>
      <xdr:col>4</xdr:col>
      <xdr:colOff>1028700</xdr:colOff>
      <xdr:row>34</xdr:row>
      <xdr:rowOff>102037</xdr:rowOff>
    </xdr:from>
    <xdr:to>
      <xdr:col>5</xdr:col>
      <xdr:colOff>73025</xdr:colOff>
      <xdr:row>34</xdr:row>
      <xdr:rowOff>102037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694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171120</xdr:rowOff>
    </xdr:from>
    <xdr:to>
      <xdr:col>4</xdr:col>
      <xdr:colOff>1117600</xdr:colOff>
      <xdr:row>35</xdr:row>
      <xdr:rowOff>235196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781470"/>
          <a:ext cx="647700" cy="64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271642</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81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22,729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299565</xdr:rowOff>
    </xdr:from>
    <xdr:to>
      <xdr:col>5</xdr:col>
      <xdr:colOff>34925</xdr:colOff>
      <xdr:row>36</xdr:row>
      <xdr:rowOff>58265</xdr:rowOff>
    </xdr:to>
    <xdr:sp macro="" textlink="">
      <xdr:nvSpPr>
        <xdr:cNvPr id="112" name="フローチャート : 判断 111">
          <a:extLst>
            <a:ext uri="{FF2B5EF4-FFF2-40B4-BE49-F238E27FC236}">
              <a16:creationId xmlns:a16="http://schemas.microsoft.com/office/drawing/2014/main" id="{00000000-0008-0000-0500-000070000000}"/>
            </a:ext>
          </a:extLst>
        </xdr:cNvPr>
        <xdr:cNvSpPr/>
      </xdr:nvSpPr>
      <xdr:spPr bwMode="auto">
        <a:xfrm>
          <a:off x="56007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225481</xdr:rowOff>
    </xdr:from>
    <xdr:to>
      <xdr:col>4</xdr:col>
      <xdr:colOff>469900</xdr:colOff>
      <xdr:row>35</xdr:row>
      <xdr:rowOff>235196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835831"/>
          <a:ext cx="698500" cy="9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274145</xdr:rowOff>
    </xdr:from>
    <xdr:to>
      <xdr:col>4</xdr:col>
      <xdr:colOff>520700</xdr:colOff>
      <xdr:row>36</xdr:row>
      <xdr:rowOff>32845</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49530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17622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7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120119</xdr:rowOff>
    </xdr:from>
    <xdr:to>
      <xdr:col>3</xdr:col>
      <xdr:colOff>904875</xdr:colOff>
      <xdr:row>35</xdr:row>
      <xdr:rowOff>225481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730469"/>
          <a:ext cx="698500" cy="105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274579</xdr:rowOff>
    </xdr:from>
    <xdr:to>
      <xdr:col>3</xdr:col>
      <xdr:colOff>955675</xdr:colOff>
      <xdr:row>36</xdr:row>
      <xdr:rowOff>33279</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42545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18056</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307297</xdr:rowOff>
    </xdr:from>
    <xdr:to>
      <xdr:col>3</xdr:col>
      <xdr:colOff>206375</xdr:colOff>
      <xdr:row>35</xdr:row>
      <xdr:rowOff>120119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574747"/>
          <a:ext cx="698500" cy="155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205565</xdr:rowOff>
    </xdr:from>
    <xdr:to>
      <xdr:col>3</xdr:col>
      <xdr:colOff>257175</xdr:colOff>
      <xdr:row>35</xdr:row>
      <xdr:rowOff>307165</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35560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291942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0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141877</xdr:rowOff>
    </xdr:from>
    <xdr:to>
      <xdr:col>2</xdr:col>
      <xdr:colOff>692150</xdr:colOff>
      <xdr:row>35</xdr:row>
      <xdr:rowOff>243477</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28575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228254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3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120320</xdr:rowOff>
    </xdr:from>
    <xdr:to>
      <xdr:col>5</xdr:col>
      <xdr:colOff>34925</xdr:colOff>
      <xdr:row>35</xdr:row>
      <xdr:rowOff>221920</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5600700" y="6730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308297</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7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30,570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184396</xdr:rowOff>
    </xdr:from>
    <xdr:to>
      <xdr:col>4</xdr:col>
      <xdr:colOff>520700</xdr:colOff>
      <xdr:row>35</xdr:row>
      <xdr:rowOff>285996</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4953000" y="6794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296173</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563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27,767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174681</xdr:rowOff>
    </xdr:from>
    <xdr:to>
      <xdr:col>3</xdr:col>
      <xdr:colOff>955675</xdr:colOff>
      <xdr:row>35</xdr:row>
      <xdr:rowOff>276281</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254500" y="6785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286458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55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28,192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69319</xdr:rowOff>
    </xdr:from>
    <xdr:to>
      <xdr:col>3</xdr:col>
      <xdr:colOff>257175</xdr:colOff>
      <xdr:row>35</xdr:row>
      <xdr:rowOff>170919</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3556000" y="6679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181096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448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32,801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256497</xdr:rowOff>
    </xdr:from>
    <xdr:to>
      <xdr:col>2</xdr:col>
      <xdr:colOff>692150</xdr:colOff>
      <xdr:row>35</xdr:row>
      <xdr:rowOff>15197</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2857500" y="6523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25374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292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39,613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新潟県胎内市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30,274
30,145
264.89
14,893,128
14,418,134
422,020
9,339,380
19,418,501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162.9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73,562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51150</xdr:rowOff>
    </xdr:from>
    <xdr:to>
      <xdr:col>6</xdr:col>
      <xdr:colOff>510540</xdr:colOff>
      <xdr:row>38</xdr:row>
      <xdr:rowOff>35361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6100"/>
          <a:ext cx="1270" cy="118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39188</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54,390</a:t>
          </a:r>
          <a:endParaRPr kumimoji="1" lang="ja-JP" altLang="en-US" sz="1000" b="1">
            <a:latin typeface="ＭＳ Ｐゴシック"/>
          </a:endParaRPr>
        </a:p>
      </xdr:txBody>
    </xdr:sp>
    <xdr:clientData/>
  </xdr:oneCellAnchor>
  <xdr:twoCellAnchor>
    <xdr:from>
      <xdr:col>6</xdr:col>
      <xdr:colOff>422275</xdr:colOff>
      <xdr:row>38</xdr:row>
      <xdr:rowOff>35361</xdr:rowOff>
    </xdr:from>
    <xdr:to>
      <xdr:col>6</xdr:col>
      <xdr:colOff>600075</xdr:colOff>
      <xdr:row>38</xdr:row>
      <xdr:rowOff>35361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5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169277</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126,923</a:t>
          </a:r>
          <a:endParaRPr kumimoji="1" lang="ja-JP" altLang="en-US" sz="1000" b="1">
            <a:latin typeface="ＭＳ Ｐゴシック"/>
          </a:endParaRPr>
        </a:p>
      </xdr:txBody>
    </xdr:sp>
    <xdr:clientData/>
  </xdr:oneCellAnchor>
  <xdr:twoCellAnchor>
    <xdr:from>
      <xdr:col>6</xdr:col>
      <xdr:colOff>422275</xdr:colOff>
      <xdr:row>31</xdr:row>
      <xdr:rowOff>51150</xdr:rowOff>
    </xdr:from>
    <xdr:to>
      <xdr:col>6</xdr:col>
      <xdr:colOff>600075</xdr:colOff>
      <xdr:row>31</xdr:row>
      <xdr:rowOff>51150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103941</xdr:rowOff>
    </xdr:from>
    <xdr:to>
      <xdr:col>6</xdr:col>
      <xdr:colOff>511175</xdr:colOff>
      <xdr:row>35</xdr:row>
      <xdr:rowOff>108627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04691"/>
          <a:ext cx="8382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46838</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23961</xdr:rowOff>
    </xdr:from>
    <xdr:to>
      <xdr:col>6</xdr:col>
      <xdr:colOff>561975</xdr:colOff>
      <xdr:row>35</xdr:row>
      <xdr:rowOff>125561</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108627</xdr:rowOff>
    </xdr:from>
    <xdr:to>
      <xdr:col>5</xdr:col>
      <xdr:colOff>358775</xdr:colOff>
      <xdr:row>35</xdr:row>
      <xdr:rowOff>121494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09377"/>
          <a:ext cx="889000" cy="1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19895</xdr:rowOff>
    </xdr:from>
    <xdr:to>
      <xdr:col>5</xdr:col>
      <xdr:colOff>409575</xdr:colOff>
      <xdr:row>35</xdr:row>
      <xdr:rowOff>121495</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138022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101981</xdr:rowOff>
    </xdr:from>
    <xdr:to>
      <xdr:col>4</xdr:col>
      <xdr:colOff>155575</xdr:colOff>
      <xdr:row>35</xdr:row>
      <xdr:rowOff>121494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102731"/>
          <a:ext cx="889000" cy="1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67264</xdr:rowOff>
    </xdr:from>
    <xdr:to>
      <xdr:col>4</xdr:col>
      <xdr:colOff>206375</xdr:colOff>
      <xdr:row>35</xdr:row>
      <xdr:rowOff>168864</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13941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101981</xdr:rowOff>
    </xdr:from>
    <xdr:to>
      <xdr:col>2</xdr:col>
      <xdr:colOff>638175</xdr:colOff>
      <xdr:row>35</xdr:row>
      <xdr:rowOff>114881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02731"/>
          <a:ext cx="8890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84834</xdr:rowOff>
    </xdr:from>
    <xdr:to>
      <xdr:col>3</xdr:col>
      <xdr:colOff>3175</xdr:colOff>
      <xdr:row>36</xdr:row>
      <xdr:rowOff>14984</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608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6111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7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45041</xdr:rowOff>
    </xdr:from>
    <xdr:to>
      <xdr:col>1</xdr:col>
      <xdr:colOff>485775</xdr:colOff>
      <xdr:row>35</xdr:row>
      <xdr:rowOff>146641</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604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163168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2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53141</xdr:rowOff>
    </xdr:from>
    <xdr:to>
      <xdr:col>6</xdr:col>
      <xdr:colOff>561975</xdr:colOff>
      <xdr:row>35</xdr:row>
      <xdr:rowOff>154741</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605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31568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3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81,690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57827</xdr:rowOff>
    </xdr:from>
    <xdr:to>
      <xdr:col>5</xdr:col>
      <xdr:colOff>409575</xdr:colOff>
      <xdr:row>35</xdr:row>
      <xdr:rowOff>159427</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605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150554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5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81,403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70694</xdr:rowOff>
    </xdr:from>
    <xdr:to>
      <xdr:col>4</xdr:col>
      <xdr:colOff>206375</xdr:colOff>
      <xdr:row>36</xdr:row>
      <xdr:rowOff>844</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60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163421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16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80,615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51181</xdr:rowOff>
    </xdr:from>
    <xdr:to>
      <xdr:col>3</xdr:col>
      <xdr:colOff>3175</xdr:colOff>
      <xdr:row>35</xdr:row>
      <xdr:rowOff>152781</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605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169308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2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81,810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64081</xdr:rowOff>
    </xdr:from>
    <xdr:to>
      <xdr:col>1</xdr:col>
      <xdr:colOff>485775</xdr:colOff>
      <xdr:row>35</xdr:row>
      <xdr:rowOff>165681</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606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156808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15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135699</xdr:rowOff>
    </xdr:from>
    <xdr:to>
      <xdr:col>6</xdr:col>
      <xdr:colOff>510540</xdr:colOff>
      <xdr:row>59</xdr:row>
      <xdr:rowOff>40684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36749"/>
          <a:ext cx="1270" cy="1619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44511</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6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43,564</a:t>
          </a:r>
          <a:endParaRPr kumimoji="1" lang="ja-JP" altLang="en-US" sz="1000" b="1">
            <a:latin typeface="ＭＳ Ｐゴシック"/>
          </a:endParaRPr>
        </a:p>
      </xdr:txBody>
    </xdr:sp>
    <xdr:clientData/>
  </xdr:oneCellAnchor>
  <xdr:twoCellAnchor>
    <xdr:from>
      <xdr:col>6</xdr:col>
      <xdr:colOff>422275</xdr:colOff>
      <xdr:row>59</xdr:row>
      <xdr:rowOff>40684</xdr:rowOff>
    </xdr:from>
    <xdr:to>
      <xdr:col>6</xdr:col>
      <xdr:colOff>600075</xdr:colOff>
      <xdr:row>59</xdr:row>
      <xdr:rowOff>40684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5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82376</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1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142,745</a:t>
          </a:r>
          <a:endParaRPr kumimoji="1" lang="ja-JP" altLang="en-US" sz="1000" b="1">
            <a:latin typeface="ＭＳ Ｐゴシック"/>
          </a:endParaRPr>
        </a:p>
      </xdr:txBody>
    </xdr:sp>
    <xdr:clientData/>
  </xdr:oneCellAnchor>
  <xdr:twoCellAnchor>
    <xdr:from>
      <xdr:col>6</xdr:col>
      <xdr:colOff>422275</xdr:colOff>
      <xdr:row>49</xdr:row>
      <xdr:rowOff>135699</xdr:rowOff>
    </xdr:from>
    <xdr:to>
      <xdr:col>6</xdr:col>
      <xdr:colOff>600075</xdr:colOff>
      <xdr:row>49</xdr:row>
      <xdr:rowOff>135699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3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72279</xdr:rowOff>
    </xdr:from>
    <xdr:to>
      <xdr:col>6</xdr:col>
      <xdr:colOff>511175</xdr:colOff>
      <xdr:row>55</xdr:row>
      <xdr:rowOff>75447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502029"/>
          <a:ext cx="838200" cy="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162490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92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73,672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12613</xdr:rowOff>
    </xdr:from>
    <xdr:to>
      <xdr:col>6</xdr:col>
      <xdr:colOff>561975</xdr:colOff>
      <xdr:row>56</xdr:row>
      <xdr:rowOff>114213</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4584700" y="961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72279</xdr:rowOff>
    </xdr:from>
    <xdr:to>
      <xdr:col>5</xdr:col>
      <xdr:colOff>358775</xdr:colOff>
      <xdr:row>55</xdr:row>
      <xdr:rowOff>171100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502029"/>
          <a:ext cx="889000" cy="9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66334</xdr:rowOff>
    </xdr:from>
    <xdr:to>
      <xdr:col>5</xdr:col>
      <xdr:colOff>409575</xdr:colOff>
      <xdr:row>56</xdr:row>
      <xdr:rowOff>167934</xdr:rowOff>
    </xdr:to>
    <xdr:sp macro="" textlink="">
      <xdr:nvSpPr>
        <xdr:cNvPr id="127" name="フローチャート : 判断 126">
          <a:extLst>
            <a:ext uri="{FF2B5EF4-FFF2-40B4-BE49-F238E27FC236}">
              <a16:creationId xmlns:a16="http://schemas.microsoft.com/office/drawing/2014/main" id="{00000000-0008-0000-0600-00007F000000}"/>
            </a:ext>
          </a:extLst>
        </xdr:cNvPr>
        <xdr:cNvSpPr/>
      </xdr:nvSpPr>
      <xdr:spPr>
        <a:xfrm>
          <a:off x="3746500" y="966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159061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76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167377</xdr:rowOff>
    </xdr:from>
    <xdr:to>
      <xdr:col>4</xdr:col>
      <xdr:colOff>155575</xdr:colOff>
      <xdr:row>55</xdr:row>
      <xdr:rowOff>171100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597127"/>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63901</xdr:rowOff>
    </xdr:from>
    <xdr:to>
      <xdr:col>4</xdr:col>
      <xdr:colOff>206375</xdr:colOff>
      <xdr:row>56</xdr:row>
      <xdr:rowOff>165501</xdr:rowOff>
    </xdr:to>
    <xdr:sp macro="" textlink="">
      <xdr:nvSpPr>
        <xdr:cNvPr id="130" name="フローチャート : 判断 129">
          <a:extLst>
            <a:ext uri="{FF2B5EF4-FFF2-40B4-BE49-F238E27FC236}">
              <a16:creationId xmlns:a16="http://schemas.microsoft.com/office/drawing/2014/main" id="{00000000-0008-0000-0600-000082000000}"/>
            </a:ext>
          </a:extLst>
        </xdr:cNvPr>
        <xdr:cNvSpPr/>
      </xdr:nvSpPr>
      <xdr:spPr>
        <a:xfrm>
          <a:off x="2857500" y="966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156628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5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167377</xdr:rowOff>
    </xdr:from>
    <xdr:to>
      <xdr:col>2</xdr:col>
      <xdr:colOff>638175</xdr:colOff>
      <xdr:row>56</xdr:row>
      <xdr:rowOff>135471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597127"/>
          <a:ext cx="889000" cy="13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72947</xdr:rowOff>
    </xdr:from>
    <xdr:to>
      <xdr:col>3</xdr:col>
      <xdr:colOff>3175</xdr:colOff>
      <xdr:row>57</xdr:row>
      <xdr:rowOff>3097</xdr:rowOff>
    </xdr:to>
    <xdr:sp macro="" textlink="">
      <xdr:nvSpPr>
        <xdr:cNvPr id="133" name="フローチャート : 判断 132">
          <a:extLst>
            <a:ext uri="{FF2B5EF4-FFF2-40B4-BE49-F238E27FC236}">
              <a16:creationId xmlns:a16="http://schemas.microsoft.com/office/drawing/2014/main" id="{00000000-0008-0000-0600-000085000000}"/>
            </a:ext>
          </a:extLst>
        </xdr:cNvPr>
        <xdr:cNvSpPr/>
      </xdr:nvSpPr>
      <xdr:spPr>
        <a:xfrm>
          <a:off x="1968500" y="967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165674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76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20581</xdr:rowOff>
    </xdr:from>
    <xdr:to>
      <xdr:col>1</xdr:col>
      <xdr:colOff>485775</xdr:colOff>
      <xdr:row>57</xdr:row>
      <xdr:rowOff>122181</xdr:rowOff>
    </xdr:to>
    <xdr:sp macro="" textlink="">
      <xdr:nvSpPr>
        <xdr:cNvPr id="135" name="フローチャート : 判断 134">
          <a:extLst>
            <a:ext uri="{FF2B5EF4-FFF2-40B4-BE49-F238E27FC236}">
              <a16:creationId xmlns:a16="http://schemas.microsoft.com/office/drawing/2014/main" id="{00000000-0008-0000-0600-000087000000}"/>
            </a:ext>
          </a:extLst>
        </xdr:cNvPr>
        <xdr:cNvSpPr/>
      </xdr:nvSpPr>
      <xdr:spPr>
        <a:xfrm>
          <a:off x="1079500" y="9793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113308</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88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24647</xdr:rowOff>
    </xdr:from>
    <xdr:to>
      <xdr:col>6</xdr:col>
      <xdr:colOff>561975</xdr:colOff>
      <xdr:row>55</xdr:row>
      <xdr:rowOff>126247</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4584700" y="945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47524</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30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83,435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21479</xdr:rowOff>
    </xdr:from>
    <xdr:to>
      <xdr:col>5</xdr:col>
      <xdr:colOff>409575</xdr:colOff>
      <xdr:row>55</xdr:row>
      <xdr:rowOff>123079</xdr:rowOff>
    </xdr:to>
    <xdr:sp macro="" textlink="">
      <xdr:nvSpPr>
        <xdr:cNvPr id="144" name="円/楕円 143">
          <a:extLst>
            <a:ext uri="{FF2B5EF4-FFF2-40B4-BE49-F238E27FC236}">
              <a16:creationId xmlns:a16="http://schemas.microsoft.com/office/drawing/2014/main" id="{00000000-0008-0000-0600-000090000000}"/>
            </a:ext>
          </a:extLst>
        </xdr:cNvPr>
        <xdr:cNvSpPr/>
      </xdr:nvSpPr>
      <xdr:spPr>
        <a:xfrm>
          <a:off x="3746500" y="945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139606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22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83,629</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120300</xdr:rowOff>
    </xdr:from>
    <xdr:to>
      <xdr:col>4</xdr:col>
      <xdr:colOff>206375</xdr:colOff>
      <xdr:row>56</xdr:row>
      <xdr:rowOff>50450</xdr:rowOff>
    </xdr:to>
    <xdr:sp macro="" textlink="">
      <xdr:nvSpPr>
        <xdr:cNvPr id="146" name="円/楕円 145">
          <a:extLst>
            <a:ext uri="{FF2B5EF4-FFF2-40B4-BE49-F238E27FC236}">
              <a16:creationId xmlns:a16="http://schemas.microsoft.com/office/drawing/2014/main" id="{00000000-0008-0000-0600-000092000000}"/>
            </a:ext>
          </a:extLst>
        </xdr:cNvPr>
        <xdr:cNvSpPr/>
      </xdr:nvSpPr>
      <xdr:spPr>
        <a:xfrm>
          <a:off x="2857500" y="95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66977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3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77,577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116577</xdr:rowOff>
    </xdr:from>
    <xdr:to>
      <xdr:col>3</xdr:col>
      <xdr:colOff>3175</xdr:colOff>
      <xdr:row>56</xdr:row>
      <xdr:rowOff>46727</xdr:rowOff>
    </xdr:to>
    <xdr:sp macro="" textlink="">
      <xdr:nvSpPr>
        <xdr:cNvPr id="148" name="円/楕円 147">
          <a:extLst>
            <a:ext uri="{FF2B5EF4-FFF2-40B4-BE49-F238E27FC236}">
              <a16:creationId xmlns:a16="http://schemas.microsoft.com/office/drawing/2014/main" id="{00000000-0008-0000-0600-000094000000}"/>
            </a:ext>
          </a:extLst>
        </xdr:cNvPr>
        <xdr:cNvSpPr/>
      </xdr:nvSpPr>
      <xdr:spPr>
        <a:xfrm>
          <a:off x="1968500" y="954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63254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32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77,805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84671</xdr:rowOff>
    </xdr:from>
    <xdr:to>
      <xdr:col>1</xdr:col>
      <xdr:colOff>485775</xdr:colOff>
      <xdr:row>57</xdr:row>
      <xdr:rowOff>14821</xdr:rowOff>
    </xdr:to>
    <xdr:sp macro="" textlink="">
      <xdr:nvSpPr>
        <xdr:cNvPr id="150" name="円/楕円 149">
          <a:extLst>
            <a:ext uri="{FF2B5EF4-FFF2-40B4-BE49-F238E27FC236}">
              <a16:creationId xmlns:a16="http://schemas.microsoft.com/office/drawing/2014/main" id="{00000000-0008-0000-0600-000096000000}"/>
            </a:ext>
          </a:extLst>
        </xdr:cNvPr>
        <xdr:cNvSpPr/>
      </xdr:nvSpPr>
      <xdr:spPr>
        <a:xfrm>
          <a:off x="1079500" y="968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31348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46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93599</xdr:rowOff>
    </xdr:from>
    <xdr:to>
      <xdr:col>6</xdr:col>
      <xdr:colOff>510540</xdr:colOff>
      <xdr:row>78</xdr:row>
      <xdr:rowOff>144577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66549"/>
          <a:ext cx="1270" cy="1251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148404</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2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a:t>
          </a:r>
          <a:endParaRPr kumimoji="1" lang="ja-JP" altLang="en-US" sz="1000" b="1">
            <a:latin typeface="ＭＳ Ｐゴシック"/>
          </a:endParaRPr>
        </a:p>
      </xdr:txBody>
    </xdr:sp>
    <xdr:clientData/>
  </xdr:oneCellAnchor>
  <xdr:twoCellAnchor>
    <xdr:from>
      <xdr:col>6</xdr:col>
      <xdr:colOff>422275</xdr:colOff>
      <xdr:row>78</xdr:row>
      <xdr:rowOff>144577</xdr:rowOff>
    </xdr:from>
    <xdr:to>
      <xdr:col>6</xdr:col>
      <xdr:colOff>600075</xdr:colOff>
      <xdr:row>78</xdr:row>
      <xdr:rowOff>144577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1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40276</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4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34,710</a:t>
          </a:r>
          <a:endParaRPr kumimoji="1" lang="ja-JP" altLang="en-US" sz="1000" b="1">
            <a:latin typeface="ＭＳ Ｐゴシック"/>
          </a:endParaRPr>
        </a:p>
      </xdr:txBody>
    </xdr:sp>
    <xdr:clientData/>
  </xdr:oneCellAnchor>
  <xdr:twoCellAnchor>
    <xdr:from>
      <xdr:col>6</xdr:col>
      <xdr:colOff>422275</xdr:colOff>
      <xdr:row>71</xdr:row>
      <xdr:rowOff>93599</xdr:rowOff>
    </xdr:from>
    <xdr:to>
      <xdr:col>6</xdr:col>
      <xdr:colOff>600075</xdr:colOff>
      <xdr:row>71</xdr:row>
      <xdr:rowOff>93599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66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143548</xdr:rowOff>
    </xdr:from>
    <xdr:to>
      <xdr:col>6</xdr:col>
      <xdr:colOff>511175</xdr:colOff>
      <xdr:row>77</xdr:row>
      <xdr:rowOff>46279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173748"/>
          <a:ext cx="838200" cy="7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27094</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28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48667</xdr:rowOff>
    </xdr:from>
    <xdr:to>
      <xdr:col>6</xdr:col>
      <xdr:colOff>561975</xdr:colOff>
      <xdr:row>77</xdr:row>
      <xdr:rowOff>150267</xdr:rowOff>
    </xdr:to>
    <xdr:sp macro="" textlink="">
      <xdr:nvSpPr>
        <xdr:cNvPr id="182" name="フローチャート : 判断 181">
          <a:extLst>
            <a:ext uri="{FF2B5EF4-FFF2-40B4-BE49-F238E27FC236}">
              <a16:creationId xmlns:a16="http://schemas.microsoft.com/office/drawing/2014/main" id="{00000000-0008-0000-0600-0000B6000000}"/>
            </a:ext>
          </a:extLst>
        </xdr:cNvPr>
        <xdr:cNvSpPr/>
      </xdr:nvSpPr>
      <xdr:spPr>
        <a:xfrm>
          <a:off x="4584700" y="1325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6731</xdr:rowOff>
    </xdr:from>
    <xdr:to>
      <xdr:col>5</xdr:col>
      <xdr:colOff>358775</xdr:colOff>
      <xdr:row>77</xdr:row>
      <xdr:rowOff>46279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208381"/>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74803</xdr:rowOff>
    </xdr:from>
    <xdr:to>
      <xdr:col>5</xdr:col>
      <xdr:colOff>409575</xdr:colOff>
      <xdr:row>78</xdr:row>
      <xdr:rowOff>4953</xdr:rowOff>
    </xdr:to>
    <xdr:sp macro="" textlink="">
      <xdr:nvSpPr>
        <xdr:cNvPr id="184" name="フローチャート : 判断 183">
          <a:extLst>
            <a:ext uri="{FF2B5EF4-FFF2-40B4-BE49-F238E27FC236}">
              <a16:creationId xmlns:a16="http://schemas.microsoft.com/office/drawing/2014/main" id="{00000000-0008-0000-0600-0000B8000000}"/>
            </a:ext>
          </a:extLst>
        </xdr:cNvPr>
        <xdr:cNvSpPr/>
      </xdr:nvSpPr>
      <xdr:spPr>
        <a:xfrm>
          <a:off x="3746500" y="1327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167530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7" y="1336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6731</xdr:rowOff>
    </xdr:from>
    <xdr:to>
      <xdr:col>4</xdr:col>
      <xdr:colOff>155575</xdr:colOff>
      <xdr:row>77</xdr:row>
      <xdr:rowOff>108001</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208381"/>
          <a:ext cx="889000" cy="10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70802</xdr:rowOff>
    </xdr:from>
    <xdr:to>
      <xdr:col>4</xdr:col>
      <xdr:colOff>206375</xdr:colOff>
      <xdr:row>78</xdr:row>
      <xdr:rowOff>952</xdr:rowOff>
    </xdr:to>
    <xdr:sp macro="" textlink="">
      <xdr:nvSpPr>
        <xdr:cNvPr id="187" name="フローチャート : 判断 186">
          <a:extLst>
            <a:ext uri="{FF2B5EF4-FFF2-40B4-BE49-F238E27FC236}">
              <a16:creationId xmlns:a16="http://schemas.microsoft.com/office/drawing/2014/main" id="{00000000-0008-0000-0600-0000BB000000}"/>
            </a:ext>
          </a:extLst>
        </xdr:cNvPr>
        <xdr:cNvSpPr/>
      </xdr:nvSpPr>
      <xdr:spPr>
        <a:xfrm>
          <a:off x="2857500" y="1327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163529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7" y="1336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20104</xdr:rowOff>
    </xdr:from>
    <xdr:to>
      <xdr:col>2</xdr:col>
      <xdr:colOff>638175</xdr:colOff>
      <xdr:row>77</xdr:row>
      <xdr:rowOff>108001</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221754"/>
          <a:ext cx="889000" cy="8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100406</xdr:rowOff>
    </xdr:from>
    <xdr:to>
      <xdr:col>3</xdr:col>
      <xdr:colOff>3175</xdr:colOff>
      <xdr:row>78</xdr:row>
      <xdr:rowOff>30556</xdr:rowOff>
    </xdr:to>
    <xdr:sp macro="" textlink="">
      <xdr:nvSpPr>
        <xdr:cNvPr id="190" name="フローチャート : 判断 189">
          <a:extLst>
            <a:ext uri="{FF2B5EF4-FFF2-40B4-BE49-F238E27FC236}">
              <a16:creationId xmlns:a16="http://schemas.microsoft.com/office/drawing/2014/main" id="{00000000-0008-0000-0600-0000BE000000}"/>
            </a:ext>
          </a:extLst>
        </xdr:cNvPr>
        <xdr:cNvSpPr/>
      </xdr:nvSpPr>
      <xdr:spPr>
        <a:xfrm>
          <a:off x="1968500" y="1330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21683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7" y="1339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93814</xdr:rowOff>
    </xdr:from>
    <xdr:to>
      <xdr:col>1</xdr:col>
      <xdr:colOff>485775</xdr:colOff>
      <xdr:row>78</xdr:row>
      <xdr:rowOff>23964</xdr:rowOff>
    </xdr:to>
    <xdr:sp macro="" textlink="">
      <xdr:nvSpPr>
        <xdr:cNvPr id="192" name="フローチャート : 判断 191">
          <a:extLst>
            <a:ext uri="{FF2B5EF4-FFF2-40B4-BE49-F238E27FC236}">
              <a16:creationId xmlns:a16="http://schemas.microsoft.com/office/drawing/2014/main" id="{00000000-0008-0000-0600-0000C0000000}"/>
            </a:ext>
          </a:extLst>
        </xdr:cNvPr>
        <xdr:cNvSpPr/>
      </xdr:nvSpPr>
      <xdr:spPr>
        <a:xfrm>
          <a:off x="1079500" y="132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15091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7" y="1338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92748</xdr:rowOff>
    </xdr:from>
    <xdr:to>
      <xdr:col>6</xdr:col>
      <xdr:colOff>561975</xdr:colOff>
      <xdr:row>77</xdr:row>
      <xdr:rowOff>22898</xdr:rowOff>
    </xdr:to>
    <xdr:sp macro="" textlink="">
      <xdr:nvSpPr>
        <xdr:cNvPr id="199" name="円/楕円 198">
          <a:extLst>
            <a:ext uri="{FF2B5EF4-FFF2-40B4-BE49-F238E27FC236}">
              <a16:creationId xmlns:a16="http://schemas.microsoft.com/office/drawing/2014/main" id="{00000000-0008-0000-0600-0000C7000000}"/>
            </a:ext>
          </a:extLst>
        </xdr:cNvPr>
        <xdr:cNvSpPr/>
      </xdr:nvSpPr>
      <xdr:spPr>
        <a:xfrm>
          <a:off x="4584700" y="1312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115625</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97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10,899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166929</xdr:rowOff>
    </xdr:from>
    <xdr:to>
      <xdr:col>5</xdr:col>
      <xdr:colOff>409575</xdr:colOff>
      <xdr:row>77</xdr:row>
      <xdr:rowOff>97079</xdr:rowOff>
    </xdr:to>
    <xdr:sp macro="" textlink="">
      <xdr:nvSpPr>
        <xdr:cNvPr id="201" name="円/楕円 200">
          <a:extLst>
            <a:ext uri="{FF2B5EF4-FFF2-40B4-BE49-F238E27FC236}">
              <a16:creationId xmlns:a16="http://schemas.microsoft.com/office/drawing/2014/main" id="{00000000-0008-0000-0600-0000C9000000}"/>
            </a:ext>
          </a:extLst>
        </xdr:cNvPr>
        <xdr:cNvSpPr/>
      </xdr:nvSpPr>
      <xdr:spPr>
        <a:xfrm>
          <a:off x="3746500" y="1319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113606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7" y="1297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127381</xdr:rowOff>
    </xdr:from>
    <xdr:to>
      <xdr:col>4</xdr:col>
      <xdr:colOff>206375</xdr:colOff>
      <xdr:row>77</xdr:row>
      <xdr:rowOff>57531</xdr:rowOff>
    </xdr:to>
    <xdr:sp macro="" textlink="">
      <xdr:nvSpPr>
        <xdr:cNvPr id="203" name="円/楕円 202">
          <a:extLst>
            <a:ext uri="{FF2B5EF4-FFF2-40B4-BE49-F238E27FC236}">
              <a16:creationId xmlns:a16="http://schemas.microsoft.com/office/drawing/2014/main" id="{00000000-0008-0000-0600-0000CB000000}"/>
            </a:ext>
          </a:extLst>
        </xdr:cNvPr>
        <xdr:cNvSpPr/>
      </xdr:nvSpPr>
      <xdr:spPr>
        <a:xfrm>
          <a:off x="2857500" y="1315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74058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7" y="1293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57201</xdr:rowOff>
    </xdr:from>
    <xdr:to>
      <xdr:col>3</xdr:col>
      <xdr:colOff>3175</xdr:colOff>
      <xdr:row>77</xdr:row>
      <xdr:rowOff>158801</xdr:rowOff>
    </xdr:to>
    <xdr:sp macro="" textlink="">
      <xdr:nvSpPr>
        <xdr:cNvPr id="205" name="円/楕円 204">
          <a:extLst>
            <a:ext uri="{FF2B5EF4-FFF2-40B4-BE49-F238E27FC236}">
              <a16:creationId xmlns:a16="http://schemas.microsoft.com/office/drawing/2014/main" id="{00000000-0008-0000-0600-0000CD000000}"/>
            </a:ext>
          </a:extLst>
        </xdr:cNvPr>
        <xdr:cNvSpPr/>
      </xdr:nvSpPr>
      <xdr:spPr>
        <a:xfrm>
          <a:off x="1968500" y="1325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3878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7" y="1303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140754</xdr:rowOff>
    </xdr:from>
    <xdr:to>
      <xdr:col>1</xdr:col>
      <xdr:colOff>485775</xdr:colOff>
      <xdr:row>77</xdr:row>
      <xdr:rowOff>70904</xdr:rowOff>
    </xdr:to>
    <xdr:sp macro="" textlink="">
      <xdr:nvSpPr>
        <xdr:cNvPr id="207" name="円/楕円 206">
          <a:extLst>
            <a:ext uri="{FF2B5EF4-FFF2-40B4-BE49-F238E27FC236}">
              <a16:creationId xmlns:a16="http://schemas.microsoft.com/office/drawing/2014/main" id="{00000000-0008-0000-0600-0000CF000000}"/>
            </a:ext>
          </a:extLst>
        </xdr:cNvPr>
        <xdr:cNvSpPr/>
      </xdr:nvSpPr>
      <xdr:spPr>
        <a:xfrm>
          <a:off x="1079500" y="1317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87431</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7" y="1294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81,995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6" name="扶助費グラフ枠">
          <a:extLst>
            <a:ext uri="{FF2B5EF4-FFF2-40B4-BE49-F238E27FC236}">
              <a16:creationId xmlns:a16="http://schemas.microsoft.com/office/drawing/2014/main" id="{00000000-0008-0000-0600-0000E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149144</xdr:rowOff>
    </xdr:from>
    <xdr:to>
      <xdr:col>6</xdr:col>
      <xdr:colOff>510540</xdr:colOff>
      <xdr:row>98</xdr:row>
      <xdr:rowOff>105025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4633595" y="15579644"/>
          <a:ext cx="1270" cy="132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108852</xdr:rowOff>
    </xdr:from>
    <xdr:ext cx="534377" cy="259045"/>
    <xdr:sp macro="" textlink="">
      <xdr:nvSpPr>
        <xdr:cNvPr id="238" name="扶助費最小値テキスト">
          <a:extLst>
            <a:ext uri="{FF2B5EF4-FFF2-40B4-BE49-F238E27FC236}">
              <a16:creationId xmlns:a16="http://schemas.microsoft.com/office/drawing/2014/main" id="{00000000-0008-0000-0600-0000EE000000}"/>
            </a:ext>
          </a:extLst>
        </xdr:cNvPr>
        <xdr:cNvSpPr txBox="1"/>
      </xdr:nvSpPr>
      <xdr:spPr>
        <a:xfrm>
          <a:off x="4686300" y="1691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54,427</a:t>
          </a:r>
          <a:endParaRPr kumimoji="1" lang="ja-JP" altLang="en-US" sz="1000" b="1">
            <a:latin typeface="ＭＳ Ｐゴシック"/>
          </a:endParaRPr>
        </a:p>
      </xdr:txBody>
    </xdr:sp>
    <xdr:clientData/>
  </xdr:oneCellAnchor>
  <xdr:twoCellAnchor>
    <xdr:from>
      <xdr:col>6</xdr:col>
      <xdr:colOff>422275</xdr:colOff>
      <xdr:row>98</xdr:row>
      <xdr:rowOff>105025</xdr:rowOff>
    </xdr:from>
    <xdr:to>
      <xdr:col>6</xdr:col>
      <xdr:colOff>600075</xdr:colOff>
      <xdr:row>98</xdr:row>
      <xdr:rowOff>105025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690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95821</xdr:rowOff>
    </xdr:from>
    <xdr:ext cx="599010" cy="259045"/>
    <xdr:sp macro="" textlink="">
      <xdr:nvSpPr>
        <xdr:cNvPr id="240" name="扶助費最大値テキスト">
          <a:extLst>
            <a:ext uri="{FF2B5EF4-FFF2-40B4-BE49-F238E27FC236}">
              <a16:creationId xmlns:a16="http://schemas.microsoft.com/office/drawing/2014/main" id="{00000000-0008-0000-0600-0000F0000000}"/>
            </a:ext>
          </a:extLst>
        </xdr:cNvPr>
        <xdr:cNvSpPr txBox="1"/>
      </xdr:nvSpPr>
      <xdr:spPr>
        <a:xfrm>
          <a:off x="4686300" y="1535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147,339</a:t>
          </a:r>
          <a:endParaRPr kumimoji="1" lang="ja-JP" altLang="en-US" sz="1000" b="1">
            <a:latin typeface="ＭＳ Ｐゴシック"/>
          </a:endParaRPr>
        </a:p>
      </xdr:txBody>
    </xdr:sp>
    <xdr:clientData/>
  </xdr:oneCellAnchor>
  <xdr:twoCellAnchor>
    <xdr:from>
      <xdr:col>6</xdr:col>
      <xdr:colOff>422275</xdr:colOff>
      <xdr:row>90</xdr:row>
      <xdr:rowOff>149144</xdr:rowOff>
    </xdr:from>
    <xdr:to>
      <xdr:col>6</xdr:col>
      <xdr:colOff>600075</xdr:colOff>
      <xdr:row>90</xdr:row>
      <xdr:rowOff>149144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4546600" y="1557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1539</xdr:rowOff>
    </xdr:from>
    <xdr:to>
      <xdr:col>6</xdr:col>
      <xdr:colOff>511175</xdr:colOff>
      <xdr:row>97</xdr:row>
      <xdr:rowOff>54789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3797300" y="16632189"/>
          <a:ext cx="838200" cy="5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124364</xdr:rowOff>
    </xdr:from>
    <xdr:ext cx="534377" cy="259045"/>
    <xdr:sp macro="" textlink="">
      <xdr:nvSpPr>
        <xdr:cNvPr id="243" name="扶助費平均値テキスト">
          <a:extLst>
            <a:ext uri="{FF2B5EF4-FFF2-40B4-BE49-F238E27FC236}">
              <a16:creationId xmlns:a16="http://schemas.microsoft.com/office/drawing/2014/main" id="{00000000-0008-0000-0600-0000F3000000}"/>
            </a:ext>
          </a:extLst>
        </xdr:cNvPr>
        <xdr:cNvSpPr txBox="1"/>
      </xdr:nvSpPr>
      <xdr:spPr>
        <a:xfrm>
          <a:off x="4686300" y="16240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87,119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101487</xdr:rowOff>
    </xdr:from>
    <xdr:to>
      <xdr:col>6</xdr:col>
      <xdr:colOff>561975</xdr:colOff>
      <xdr:row>96</xdr:row>
      <xdr:rowOff>31637</xdr:rowOff>
    </xdr:to>
    <xdr:sp macro="" textlink="">
      <xdr:nvSpPr>
        <xdr:cNvPr id="244" name="フローチャート : 判断 243">
          <a:extLst>
            <a:ext uri="{FF2B5EF4-FFF2-40B4-BE49-F238E27FC236}">
              <a16:creationId xmlns:a16="http://schemas.microsoft.com/office/drawing/2014/main" id="{00000000-0008-0000-0600-0000F4000000}"/>
            </a:ext>
          </a:extLst>
        </xdr:cNvPr>
        <xdr:cNvSpPr/>
      </xdr:nvSpPr>
      <xdr:spPr>
        <a:xfrm>
          <a:off x="4584700" y="1638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43802</xdr:rowOff>
    </xdr:from>
    <xdr:to>
      <xdr:col>5</xdr:col>
      <xdr:colOff>358775</xdr:colOff>
      <xdr:row>97</xdr:row>
      <xdr:rowOff>54789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2908300" y="16674452"/>
          <a:ext cx="889000" cy="1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148379</xdr:rowOff>
    </xdr:from>
    <xdr:to>
      <xdr:col>5</xdr:col>
      <xdr:colOff>409575</xdr:colOff>
      <xdr:row>96</xdr:row>
      <xdr:rowOff>78529</xdr:rowOff>
    </xdr:to>
    <xdr:sp macro="" textlink="">
      <xdr:nvSpPr>
        <xdr:cNvPr id="246" name="フローチャート : 判断 245">
          <a:extLst>
            <a:ext uri="{FF2B5EF4-FFF2-40B4-BE49-F238E27FC236}">
              <a16:creationId xmlns:a16="http://schemas.microsoft.com/office/drawing/2014/main" id="{00000000-0008-0000-0600-0000F6000000}"/>
            </a:ext>
          </a:extLst>
        </xdr:cNvPr>
        <xdr:cNvSpPr/>
      </xdr:nvSpPr>
      <xdr:spPr>
        <a:xfrm>
          <a:off x="3746500" y="1643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95056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21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43802</xdr:rowOff>
    </xdr:from>
    <xdr:to>
      <xdr:col>4</xdr:col>
      <xdr:colOff>155575</xdr:colOff>
      <xdr:row>97</xdr:row>
      <xdr:rowOff>106553</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2019300" y="16674452"/>
          <a:ext cx="889000" cy="6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85128</xdr:rowOff>
    </xdr:from>
    <xdr:to>
      <xdr:col>4</xdr:col>
      <xdr:colOff>206375</xdr:colOff>
      <xdr:row>97</xdr:row>
      <xdr:rowOff>15278</xdr:rowOff>
    </xdr:to>
    <xdr:sp macro="" textlink="">
      <xdr:nvSpPr>
        <xdr:cNvPr id="249" name="フローチャート : 判断 248">
          <a:extLst>
            <a:ext uri="{FF2B5EF4-FFF2-40B4-BE49-F238E27FC236}">
              <a16:creationId xmlns:a16="http://schemas.microsoft.com/office/drawing/2014/main" id="{00000000-0008-0000-0600-0000F9000000}"/>
            </a:ext>
          </a:extLst>
        </xdr:cNvPr>
        <xdr:cNvSpPr/>
      </xdr:nvSpPr>
      <xdr:spPr>
        <a:xfrm>
          <a:off x="2857500" y="1654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31805</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41111" y="1631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106553</xdr:rowOff>
    </xdr:from>
    <xdr:to>
      <xdr:col>2</xdr:col>
      <xdr:colOff>638175</xdr:colOff>
      <xdr:row>97</xdr:row>
      <xdr:rowOff>148802</xdr:rowOff>
    </xdr:to>
    <xdr:cxnSp macro="">
      <xdr:nvCxnSpPr>
        <xdr:cNvPr id="251" name="直線コネクタ 250">
          <a:extLst>
            <a:ext uri="{FF2B5EF4-FFF2-40B4-BE49-F238E27FC236}">
              <a16:creationId xmlns:a16="http://schemas.microsoft.com/office/drawing/2014/main" id="{00000000-0008-0000-0600-0000FB000000}"/>
            </a:ext>
          </a:extLst>
        </xdr:cNvPr>
        <xdr:cNvCxnSpPr/>
      </xdr:nvCxnSpPr>
      <xdr:spPr>
        <a:xfrm flipV="1">
          <a:off x="1130300" y="16737203"/>
          <a:ext cx="889000" cy="4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169196</xdr:rowOff>
    </xdr:from>
    <xdr:to>
      <xdr:col>3</xdr:col>
      <xdr:colOff>3175</xdr:colOff>
      <xdr:row>97</xdr:row>
      <xdr:rowOff>99346</xdr:rowOff>
    </xdr:to>
    <xdr:sp macro="" textlink="">
      <xdr:nvSpPr>
        <xdr:cNvPr id="252" name="フローチャート : 判断 251">
          <a:extLst>
            <a:ext uri="{FF2B5EF4-FFF2-40B4-BE49-F238E27FC236}">
              <a16:creationId xmlns:a16="http://schemas.microsoft.com/office/drawing/2014/main" id="{00000000-0008-0000-0600-0000FC000000}"/>
            </a:ext>
          </a:extLst>
        </xdr:cNvPr>
        <xdr:cNvSpPr/>
      </xdr:nvSpPr>
      <xdr:spPr>
        <a:xfrm>
          <a:off x="1968500" y="1662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115873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40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17906</xdr:rowOff>
    </xdr:from>
    <xdr:to>
      <xdr:col>1</xdr:col>
      <xdr:colOff>485775</xdr:colOff>
      <xdr:row>97</xdr:row>
      <xdr:rowOff>119506</xdr:rowOff>
    </xdr:to>
    <xdr:sp macro="" textlink="">
      <xdr:nvSpPr>
        <xdr:cNvPr id="254" name="フローチャート : 判断 253">
          <a:extLst>
            <a:ext uri="{FF2B5EF4-FFF2-40B4-BE49-F238E27FC236}">
              <a16:creationId xmlns:a16="http://schemas.microsoft.com/office/drawing/2014/main" id="{00000000-0008-0000-0600-0000FE000000}"/>
            </a:ext>
          </a:extLst>
        </xdr:cNvPr>
        <xdr:cNvSpPr/>
      </xdr:nvSpPr>
      <xdr:spPr>
        <a:xfrm>
          <a:off x="1079500" y="1664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136033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42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122189</xdr:rowOff>
    </xdr:from>
    <xdr:to>
      <xdr:col>6</xdr:col>
      <xdr:colOff>561975</xdr:colOff>
      <xdr:row>97</xdr:row>
      <xdr:rowOff>52339</xdr:rowOff>
    </xdr:to>
    <xdr:sp macro="" textlink="">
      <xdr:nvSpPr>
        <xdr:cNvPr id="261" name="円/楕円 260">
          <a:extLst>
            <a:ext uri="{FF2B5EF4-FFF2-40B4-BE49-F238E27FC236}">
              <a16:creationId xmlns:a16="http://schemas.microsoft.com/office/drawing/2014/main" id="{00000000-0008-0000-0600-000005010000}"/>
            </a:ext>
          </a:extLst>
        </xdr:cNvPr>
        <xdr:cNvSpPr/>
      </xdr:nvSpPr>
      <xdr:spPr>
        <a:xfrm>
          <a:off x="4584700" y="1658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100616</xdr:rowOff>
    </xdr:from>
    <xdr:ext cx="534377" cy="259045"/>
    <xdr:sp macro="" textlink="">
      <xdr:nvSpPr>
        <xdr:cNvPr id="262" name="扶助費該当値テキスト">
          <a:extLst>
            <a:ext uri="{FF2B5EF4-FFF2-40B4-BE49-F238E27FC236}">
              <a16:creationId xmlns:a16="http://schemas.microsoft.com/office/drawing/2014/main" id="{00000000-0008-0000-0600-000006010000}"/>
            </a:ext>
          </a:extLst>
        </xdr:cNvPr>
        <xdr:cNvSpPr txBox="1"/>
      </xdr:nvSpPr>
      <xdr:spPr>
        <a:xfrm>
          <a:off x="4686300" y="1655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73,670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3989</xdr:rowOff>
    </xdr:from>
    <xdr:to>
      <xdr:col>5</xdr:col>
      <xdr:colOff>409575</xdr:colOff>
      <xdr:row>97</xdr:row>
      <xdr:rowOff>105589</xdr:rowOff>
    </xdr:to>
    <xdr:sp macro="" textlink="">
      <xdr:nvSpPr>
        <xdr:cNvPr id="263" name="円/楕円 262">
          <a:extLst>
            <a:ext uri="{FF2B5EF4-FFF2-40B4-BE49-F238E27FC236}">
              <a16:creationId xmlns:a16="http://schemas.microsoft.com/office/drawing/2014/main" id="{00000000-0008-0000-0600-000007010000}"/>
            </a:ext>
          </a:extLst>
        </xdr:cNvPr>
        <xdr:cNvSpPr/>
      </xdr:nvSpPr>
      <xdr:spPr>
        <a:xfrm>
          <a:off x="3746500" y="1663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96716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3530111" y="1672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69,943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164452</xdr:rowOff>
    </xdr:from>
    <xdr:to>
      <xdr:col>4</xdr:col>
      <xdr:colOff>206375</xdr:colOff>
      <xdr:row>97</xdr:row>
      <xdr:rowOff>94602</xdr:rowOff>
    </xdr:to>
    <xdr:sp macro="" textlink="">
      <xdr:nvSpPr>
        <xdr:cNvPr id="265" name="円/楕円 264">
          <a:extLst>
            <a:ext uri="{FF2B5EF4-FFF2-40B4-BE49-F238E27FC236}">
              <a16:creationId xmlns:a16="http://schemas.microsoft.com/office/drawing/2014/main" id="{00000000-0008-0000-0600-000009010000}"/>
            </a:ext>
          </a:extLst>
        </xdr:cNvPr>
        <xdr:cNvSpPr/>
      </xdr:nvSpPr>
      <xdr:spPr>
        <a:xfrm>
          <a:off x="2857500" y="166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85729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2641111" y="1671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70,712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55753</xdr:rowOff>
    </xdr:from>
    <xdr:to>
      <xdr:col>3</xdr:col>
      <xdr:colOff>3175</xdr:colOff>
      <xdr:row>97</xdr:row>
      <xdr:rowOff>157353</xdr:rowOff>
    </xdr:to>
    <xdr:sp macro="" textlink="">
      <xdr:nvSpPr>
        <xdr:cNvPr id="267" name="円/楕円 266">
          <a:extLst>
            <a:ext uri="{FF2B5EF4-FFF2-40B4-BE49-F238E27FC236}">
              <a16:creationId xmlns:a16="http://schemas.microsoft.com/office/drawing/2014/main" id="{00000000-0008-0000-0600-00000B010000}"/>
            </a:ext>
          </a:extLst>
        </xdr:cNvPr>
        <xdr:cNvSpPr/>
      </xdr:nvSpPr>
      <xdr:spPr>
        <a:xfrm>
          <a:off x="1968500" y="1668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148480</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1752111" y="1677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66,320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98002</xdr:rowOff>
    </xdr:from>
    <xdr:to>
      <xdr:col>1</xdr:col>
      <xdr:colOff>485775</xdr:colOff>
      <xdr:row>98</xdr:row>
      <xdr:rowOff>28152</xdr:rowOff>
    </xdr:to>
    <xdr:sp macro="" textlink="">
      <xdr:nvSpPr>
        <xdr:cNvPr id="269" name="円/楕円 268">
          <a:extLst>
            <a:ext uri="{FF2B5EF4-FFF2-40B4-BE49-F238E27FC236}">
              <a16:creationId xmlns:a16="http://schemas.microsoft.com/office/drawing/2014/main" id="{00000000-0008-0000-0600-00000D010000}"/>
            </a:ext>
          </a:extLst>
        </xdr:cNvPr>
        <xdr:cNvSpPr/>
      </xdr:nvSpPr>
      <xdr:spPr>
        <a:xfrm>
          <a:off x="1079500" y="1672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19279</xdr:rowOff>
    </xdr:from>
    <xdr:ext cx="534377"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863111" y="168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8" name="正方形/長方形 277">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補助費等グラフ枠">
          <a:extLst>
            <a:ext uri="{FF2B5EF4-FFF2-40B4-BE49-F238E27FC236}">
              <a16:creationId xmlns:a16="http://schemas.microsoft.com/office/drawing/2014/main" id="{00000000-0008-0000-06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41802</xdr:rowOff>
    </xdr:from>
    <xdr:to>
      <xdr:col>15</xdr:col>
      <xdr:colOff>180340</xdr:colOff>
      <xdr:row>39</xdr:row>
      <xdr:rowOff>93694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10475595" y="5356752"/>
          <a:ext cx="1270" cy="1423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97521</xdr:rowOff>
    </xdr:from>
    <xdr:ext cx="534377" cy="259045"/>
    <xdr:sp macro="" textlink="">
      <xdr:nvSpPr>
        <xdr:cNvPr id="296" name="補助費等最小値テキスト">
          <a:extLst>
            <a:ext uri="{FF2B5EF4-FFF2-40B4-BE49-F238E27FC236}">
              <a16:creationId xmlns:a16="http://schemas.microsoft.com/office/drawing/2014/main" id="{00000000-0008-0000-0600-000028010000}"/>
            </a:ext>
          </a:extLst>
        </xdr:cNvPr>
        <xdr:cNvSpPr txBox="1"/>
      </xdr:nvSpPr>
      <xdr:spPr>
        <a:xfrm>
          <a:off x="10528300" y="678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37,415</a:t>
          </a:r>
          <a:endParaRPr kumimoji="1" lang="ja-JP" altLang="en-US" sz="1000" b="1">
            <a:latin typeface="ＭＳ Ｐゴシック"/>
          </a:endParaRPr>
        </a:p>
      </xdr:txBody>
    </xdr:sp>
    <xdr:clientData/>
  </xdr:oneCellAnchor>
  <xdr:twoCellAnchor>
    <xdr:from>
      <xdr:col>15</xdr:col>
      <xdr:colOff>92075</xdr:colOff>
      <xdr:row>39</xdr:row>
      <xdr:rowOff>93694</xdr:rowOff>
    </xdr:from>
    <xdr:to>
      <xdr:col>15</xdr:col>
      <xdr:colOff>269875</xdr:colOff>
      <xdr:row>39</xdr:row>
      <xdr:rowOff>93694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678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159929</xdr:rowOff>
    </xdr:from>
    <xdr:ext cx="599010" cy="259045"/>
    <xdr:sp macro="" textlink="">
      <xdr:nvSpPr>
        <xdr:cNvPr id="298" name="補助費等最大値テキスト">
          <a:extLst>
            <a:ext uri="{FF2B5EF4-FFF2-40B4-BE49-F238E27FC236}">
              <a16:creationId xmlns:a16="http://schemas.microsoft.com/office/drawing/2014/main" id="{00000000-0008-0000-0600-00002A010000}"/>
            </a:ext>
          </a:extLst>
        </xdr:cNvPr>
        <xdr:cNvSpPr txBox="1"/>
      </xdr:nvSpPr>
      <xdr:spPr>
        <a:xfrm>
          <a:off x="10528300" y="513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112,139</a:t>
          </a:r>
          <a:endParaRPr kumimoji="1" lang="ja-JP" altLang="en-US" sz="1000" b="1">
            <a:latin typeface="ＭＳ Ｐゴシック"/>
          </a:endParaRPr>
        </a:p>
      </xdr:txBody>
    </xdr:sp>
    <xdr:clientData/>
  </xdr:oneCellAnchor>
  <xdr:twoCellAnchor>
    <xdr:from>
      <xdr:col>15</xdr:col>
      <xdr:colOff>92075</xdr:colOff>
      <xdr:row>31</xdr:row>
      <xdr:rowOff>41802</xdr:rowOff>
    </xdr:from>
    <xdr:to>
      <xdr:col>15</xdr:col>
      <xdr:colOff>269875</xdr:colOff>
      <xdr:row>31</xdr:row>
      <xdr:rowOff>41802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10388600" y="535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41688</xdr:rowOff>
    </xdr:from>
    <xdr:to>
      <xdr:col>15</xdr:col>
      <xdr:colOff>180975</xdr:colOff>
      <xdr:row>36</xdr:row>
      <xdr:rowOff>140557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9639300" y="6213888"/>
          <a:ext cx="838200" cy="9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24712</xdr:rowOff>
    </xdr:from>
    <xdr:ext cx="534377" cy="259045"/>
    <xdr:sp macro="" textlink="">
      <xdr:nvSpPr>
        <xdr:cNvPr id="301" name="補助費等平均値テキスト">
          <a:extLst>
            <a:ext uri="{FF2B5EF4-FFF2-40B4-BE49-F238E27FC236}">
              <a16:creationId xmlns:a16="http://schemas.microsoft.com/office/drawing/2014/main" id="{00000000-0008-0000-0600-00002D010000}"/>
            </a:ext>
          </a:extLst>
        </xdr:cNvPr>
        <xdr:cNvSpPr txBox="1"/>
      </xdr:nvSpPr>
      <xdr:spPr>
        <a:xfrm>
          <a:off x="10528300" y="6196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64,237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46285</xdr:rowOff>
    </xdr:from>
    <xdr:to>
      <xdr:col>15</xdr:col>
      <xdr:colOff>231775</xdr:colOff>
      <xdr:row>36</xdr:row>
      <xdr:rowOff>147885</xdr:rowOff>
    </xdr:to>
    <xdr:sp macro="" textlink="">
      <xdr:nvSpPr>
        <xdr:cNvPr id="302" name="フローチャート : 判断 301">
          <a:extLst>
            <a:ext uri="{FF2B5EF4-FFF2-40B4-BE49-F238E27FC236}">
              <a16:creationId xmlns:a16="http://schemas.microsoft.com/office/drawing/2014/main" id="{00000000-0008-0000-0600-00002E010000}"/>
            </a:ext>
          </a:extLst>
        </xdr:cNvPr>
        <xdr:cNvSpPr/>
      </xdr:nvSpPr>
      <xdr:spPr>
        <a:xfrm>
          <a:off x="10426700" y="621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79788</xdr:rowOff>
    </xdr:from>
    <xdr:to>
      <xdr:col>14</xdr:col>
      <xdr:colOff>28575</xdr:colOff>
      <xdr:row>36</xdr:row>
      <xdr:rowOff>140557</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8750300" y="6251988"/>
          <a:ext cx="889000" cy="6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5385</xdr:rowOff>
    </xdr:from>
    <xdr:to>
      <xdr:col>14</xdr:col>
      <xdr:colOff>79375</xdr:colOff>
      <xdr:row>36</xdr:row>
      <xdr:rowOff>106985</xdr:rowOff>
    </xdr:to>
    <xdr:sp macro="" textlink="">
      <xdr:nvSpPr>
        <xdr:cNvPr id="304" name="フローチャート : 判断 303">
          <a:extLst>
            <a:ext uri="{FF2B5EF4-FFF2-40B4-BE49-F238E27FC236}">
              <a16:creationId xmlns:a16="http://schemas.microsoft.com/office/drawing/2014/main" id="{00000000-0008-0000-0600-000030010000}"/>
            </a:ext>
          </a:extLst>
        </xdr:cNvPr>
        <xdr:cNvSpPr/>
      </xdr:nvSpPr>
      <xdr:spPr>
        <a:xfrm>
          <a:off x="95885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123512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595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79788</xdr:rowOff>
    </xdr:from>
    <xdr:to>
      <xdr:col>12</xdr:col>
      <xdr:colOff>511175</xdr:colOff>
      <xdr:row>37</xdr:row>
      <xdr:rowOff>160522</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7861300" y="6251988"/>
          <a:ext cx="889000" cy="25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148660</xdr:rowOff>
    </xdr:from>
    <xdr:to>
      <xdr:col>12</xdr:col>
      <xdr:colOff>561975</xdr:colOff>
      <xdr:row>37</xdr:row>
      <xdr:rowOff>78810</xdr:rowOff>
    </xdr:to>
    <xdr:sp macro="" textlink="">
      <xdr:nvSpPr>
        <xdr:cNvPr id="307" name="フローチャート : 判断 306">
          <a:extLst>
            <a:ext uri="{FF2B5EF4-FFF2-40B4-BE49-F238E27FC236}">
              <a16:creationId xmlns:a16="http://schemas.microsoft.com/office/drawing/2014/main" id="{00000000-0008-0000-0600-000033010000}"/>
            </a:ext>
          </a:extLst>
        </xdr:cNvPr>
        <xdr:cNvSpPr/>
      </xdr:nvSpPr>
      <xdr:spPr>
        <a:xfrm>
          <a:off x="8699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69937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41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90837</xdr:rowOff>
    </xdr:from>
    <xdr:to>
      <xdr:col>11</xdr:col>
      <xdr:colOff>307975</xdr:colOff>
      <xdr:row>37</xdr:row>
      <xdr:rowOff>160522</xdr:rowOff>
    </xdr:to>
    <xdr:cxnSp macro="">
      <xdr:nvCxnSpPr>
        <xdr:cNvPr id="309" name="直線コネクタ 308">
          <a:extLst>
            <a:ext uri="{FF2B5EF4-FFF2-40B4-BE49-F238E27FC236}">
              <a16:creationId xmlns:a16="http://schemas.microsoft.com/office/drawing/2014/main" id="{00000000-0008-0000-0600-000035010000}"/>
            </a:ext>
          </a:extLst>
        </xdr:cNvPr>
        <xdr:cNvCxnSpPr/>
      </xdr:nvCxnSpPr>
      <xdr:spPr>
        <a:xfrm>
          <a:off x="6972300" y="6434487"/>
          <a:ext cx="889000" cy="6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163957</xdr:rowOff>
    </xdr:from>
    <xdr:to>
      <xdr:col>11</xdr:col>
      <xdr:colOff>358775</xdr:colOff>
      <xdr:row>37</xdr:row>
      <xdr:rowOff>94107</xdr:rowOff>
    </xdr:to>
    <xdr:sp macro="" textlink="">
      <xdr:nvSpPr>
        <xdr:cNvPr id="310" name="フローチャート : 判断 309">
          <a:extLst>
            <a:ext uri="{FF2B5EF4-FFF2-40B4-BE49-F238E27FC236}">
              <a16:creationId xmlns:a16="http://schemas.microsoft.com/office/drawing/2014/main" id="{00000000-0008-0000-0600-000036010000}"/>
            </a:ext>
          </a:extLst>
        </xdr:cNvPr>
        <xdr:cNvSpPr/>
      </xdr:nvSpPr>
      <xdr:spPr>
        <a:xfrm>
          <a:off x="7810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110634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11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50228</xdr:rowOff>
    </xdr:from>
    <xdr:to>
      <xdr:col>10</xdr:col>
      <xdr:colOff>155575</xdr:colOff>
      <xdr:row>37</xdr:row>
      <xdr:rowOff>151828</xdr:rowOff>
    </xdr:to>
    <xdr:sp macro="" textlink="">
      <xdr:nvSpPr>
        <xdr:cNvPr id="312" name="フローチャート : 判断 311">
          <a:extLst>
            <a:ext uri="{FF2B5EF4-FFF2-40B4-BE49-F238E27FC236}">
              <a16:creationId xmlns:a16="http://schemas.microsoft.com/office/drawing/2014/main" id="{00000000-0008-0000-0600-000038010000}"/>
            </a:ext>
          </a:extLst>
        </xdr:cNvPr>
        <xdr:cNvSpPr/>
      </xdr:nvSpPr>
      <xdr:spPr>
        <a:xfrm>
          <a:off x="6921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142956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48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162338</xdr:rowOff>
    </xdr:from>
    <xdr:to>
      <xdr:col>15</xdr:col>
      <xdr:colOff>231775</xdr:colOff>
      <xdr:row>36</xdr:row>
      <xdr:rowOff>92488</xdr:rowOff>
    </xdr:to>
    <xdr:sp macro="" textlink="">
      <xdr:nvSpPr>
        <xdr:cNvPr id="319" name="円/楕円 318">
          <a:extLst>
            <a:ext uri="{FF2B5EF4-FFF2-40B4-BE49-F238E27FC236}">
              <a16:creationId xmlns:a16="http://schemas.microsoft.com/office/drawing/2014/main" id="{00000000-0008-0000-0600-00003F010000}"/>
            </a:ext>
          </a:extLst>
        </xdr:cNvPr>
        <xdr:cNvSpPr/>
      </xdr:nvSpPr>
      <xdr:spPr>
        <a:xfrm>
          <a:off x="10426700" y="616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13765</xdr:rowOff>
    </xdr:from>
    <xdr:ext cx="534377" cy="259045"/>
    <xdr:sp macro="" textlink="">
      <xdr:nvSpPr>
        <xdr:cNvPr id="320" name="補助費等該当値テキスト">
          <a:extLst>
            <a:ext uri="{FF2B5EF4-FFF2-40B4-BE49-F238E27FC236}">
              <a16:creationId xmlns:a16="http://schemas.microsoft.com/office/drawing/2014/main" id="{00000000-0008-0000-0600-000040010000}"/>
            </a:ext>
          </a:extLst>
        </xdr:cNvPr>
        <xdr:cNvSpPr txBox="1"/>
      </xdr:nvSpPr>
      <xdr:spPr>
        <a:xfrm>
          <a:off x="10528300" y="601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67,145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89757</xdr:rowOff>
    </xdr:from>
    <xdr:to>
      <xdr:col>14</xdr:col>
      <xdr:colOff>79375</xdr:colOff>
      <xdr:row>37</xdr:row>
      <xdr:rowOff>19907</xdr:rowOff>
    </xdr:to>
    <xdr:sp macro="" textlink="">
      <xdr:nvSpPr>
        <xdr:cNvPr id="321" name="円/楕円 320">
          <a:extLst>
            <a:ext uri="{FF2B5EF4-FFF2-40B4-BE49-F238E27FC236}">
              <a16:creationId xmlns:a16="http://schemas.microsoft.com/office/drawing/2014/main" id="{00000000-0008-0000-0600-000041010000}"/>
            </a:ext>
          </a:extLst>
        </xdr:cNvPr>
        <xdr:cNvSpPr/>
      </xdr:nvSpPr>
      <xdr:spPr>
        <a:xfrm>
          <a:off x="9588500" y="62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11034</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9372111" y="635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61,955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28988</xdr:rowOff>
    </xdr:from>
    <xdr:to>
      <xdr:col>12</xdr:col>
      <xdr:colOff>561975</xdr:colOff>
      <xdr:row>36</xdr:row>
      <xdr:rowOff>130588</xdr:rowOff>
    </xdr:to>
    <xdr:sp macro="" textlink="">
      <xdr:nvSpPr>
        <xdr:cNvPr id="323" name="円/楕円 322">
          <a:extLst>
            <a:ext uri="{FF2B5EF4-FFF2-40B4-BE49-F238E27FC236}">
              <a16:creationId xmlns:a16="http://schemas.microsoft.com/office/drawing/2014/main" id="{00000000-0008-0000-0600-000043010000}"/>
            </a:ext>
          </a:extLst>
        </xdr:cNvPr>
        <xdr:cNvSpPr/>
      </xdr:nvSpPr>
      <xdr:spPr>
        <a:xfrm>
          <a:off x="8699500" y="620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147115</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8483111" y="597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65,145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109722</xdr:rowOff>
    </xdr:from>
    <xdr:to>
      <xdr:col>11</xdr:col>
      <xdr:colOff>358775</xdr:colOff>
      <xdr:row>38</xdr:row>
      <xdr:rowOff>39872</xdr:rowOff>
    </xdr:to>
    <xdr:sp macro="" textlink="">
      <xdr:nvSpPr>
        <xdr:cNvPr id="325" name="円/楕円 324">
          <a:extLst>
            <a:ext uri="{FF2B5EF4-FFF2-40B4-BE49-F238E27FC236}">
              <a16:creationId xmlns:a16="http://schemas.microsoft.com/office/drawing/2014/main" id="{00000000-0008-0000-0600-000045010000}"/>
            </a:ext>
          </a:extLst>
        </xdr:cNvPr>
        <xdr:cNvSpPr/>
      </xdr:nvSpPr>
      <xdr:spPr>
        <a:xfrm>
          <a:off x="7810500" y="6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30999</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7594111" y="654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51,907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40037</xdr:rowOff>
    </xdr:from>
    <xdr:to>
      <xdr:col>10</xdr:col>
      <xdr:colOff>155575</xdr:colOff>
      <xdr:row>37</xdr:row>
      <xdr:rowOff>141637</xdr:rowOff>
    </xdr:to>
    <xdr:sp macro="" textlink="">
      <xdr:nvSpPr>
        <xdr:cNvPr id="327" name="円/楕円 326">
          <a:extLst>
            <a:ext uri="{FF2B5EF4-FFF2-40B4-BE49-F238E27FC236}">
              <a16:creationId xmlns:a16="http://schemas.microsoft.com/office/drawing/2014/main" id="{00000000-0008-0000-0600-000047010000}"/>
            </a:ext>
          </a:extLst>
        </xdr:cNvPr>
        <xdr:cNvSpPr/>
      </xdr:nvSpPr>
      <xdr:spPr>
        <a:xfrm>
          <a:off x="6921500" y="638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158164</xdr:rowOff>
    </xdr:from>
    <xdr:ext cx="534377"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705111" y="615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73,834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3" name="普通建設事業費グラフ枠">
          <a:extLst>
            <a:ext uri="{FF2B5EF4-FFF2-40B4-BE49-F238E27FC236}">
              <a16:creationId xmlns:a16="http://schemas.microsoft.com/office/drawing/2014/main" id="{00000000-0008-0000-06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123631</xdr:rowOff>
    </xdr:from>
    <xdr:to>
      <xdr:col>15</xdr:col>
      <xdr:colOff>180340</xdr:colOff>
      <xdr:row>59</xdr:row>
      <xdr:rowOff>55351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10475595" y="8696131"/>
          <a:ext cx="1270" cy="147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67657</xdr:rowOff>
    </xdr:from>
    <xdr:ext cx="534377" cy="259045"/>
    <xdr:sp macro="" textlink="">
      <xdr:nvSpPr>
        <xdr:cNvPr id="355" name="普通建設事業費最小値テキスト">
          <a:extLst>
            <a:ext uri="{FF2B5EF4-FFF2-40B4-BE49-F238E27FC236}">
              <a16:creationId xmlns:a16="http://schemas.microsoft.com/office/drawing/2014/main" id="{00000000-0008-0000-0600-000063010000}"/>
            </a:ext>
          </a:extLst>
        </xdr:cNvPr>
        <xdr:cNvSpPr txBox="1"/>
      </xdr:nvSpPr>
      <xdr:spPr>
        <a:xfrm>
          <a:off x="10528300" y="1018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39,986</a:t>
          </a:r>
          <a:endParaRPr kumimoji="1" lang="ja-JP" altLang="en-US" sz="1000" b="1">
            <a:latin typeface="ＭＳ Ｐゴシック"/>
          </a:endParaRPr>
        </a:p>
      </xdr:txBody>
    </xdr:sp>
    <xdr:clientData/>
  </xdr:oneCellAnchor>
  <xdr:twoCellAnchor>
    <xdr:from>
      <xdr:col>15</xdr:col>
      <xdr:colOff>92075</xdr:colOff>
      <xdr:row>59</xdr:row>
      <xdr:rowOff>55351</xdr:rowOff>
    </xdr:from>
    <xdr:to>
      <xdr:col>15</xdr:col>
      <xdr:colOff>269875</xdr:colOff>
      <xdr:row>59</xdr:row>
      <xdr:rowOff>55351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1017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70308</xdr:rowOff>
    </xdr:from>
    <xdr:ext cx="690189" cy="259045"/>
    <xdr:sp macro="" textlink="">
      <xdr:nvSpPr>
        <xdr:cNvPr id="357" name="普通建設事業費最大値テキスト">
          <a:extLst>
            <a:ext uri="{FF2B5EF4-FFF2-40B4-BE49-F238E27FC236}">
              <a16:creationId xmlns:a16="http://schemas.microsoft.com/office/drawing/2014/main" id="{00000000-0008-0000-0600-000065010000}"/>
            </a:ext>
          </a:extLst>
        </xdr:cNvPr>
        <xdr:cNvSpPr txBox="1"/>
      </xdr:nvSpPr>
      <xdr:spPr>
        <a:xfrm>
          <a:off x="10528300" y="84713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1,394,761</a:t>
          </a:r>
          <a:endParaRPr kumimoji="1" lang="ja-JP" altLang="en-US" sz="1000" b="1">
            <a:latin typeface="ＭＳ Ｐゴシック"/>
          </a:endParaRPr>
        </a:p>
      </xdr:txBody>
    </xdr:sp>
    <xdr:clientData/>
  </xdr:oneCellAnchor>
  <xdr:twoCellAnchor>
    <xdr:from>
      <xdr:col>15</xdr:col>
      <xdr:colOff>92075</xdr:colOff>
      <xdr:row>50</xdr:row>
      <xdr:rowOff>123631</xdr:rowOff>
    </xdr:from>
    <xdr:to>
      <xdr:col>15</xdr:col>
      <xdr:colOff>269875</xdr:colOff>
      <xdr:row>50</xdr:row>
      <xdr:rowOff>123631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10388600" y="869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158056</xdr:rowOff>
    </xdr:from>
    <xdr:to>
      <xdr:col>15</xdr:col>
      <xdr:colOff>180975</xdr:colOff>
      <xdr:row>59</xdr:row>
      <xdr:rowOff>55351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9639300" y="10102156"/>
          <a:ext cx="838200" cy="6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156556</xdr:rowOff>
    </xdr:from>
    <xdr:ext cx="534377" cy="259045"/>
    <xdr:sp macro="" textlink="">
      <xdr:nvSpPr>
        <xdr:cNvPr id="360" name="普通建設事業費平均値テキスト">
          <a:extLst>
            <a:ext uri="{FF2B5EF4-FFF2-40B4-BE49-F238E27FC236}">
              <a16:creationId xmlns:a16="http://schemas.microsoft.com/office/drawing/2014/main" id="{00000000-0008-0000-0600-000068010000}"/>
            </a:ext>
          </a:extLst>
        </xdr:cNvPr>
        <xdr:cNvSpPr txBox="1"/>
      </xdr:nvSpPr>
      <xdr:spPr>
        <a:xfrm>
          <a:off x="10528300" y="9929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133679</xdr:rowOff>
    </xdr:from>
    <xdr:to>
      <xdr:col>15</xdr:col>
      <xdr:colOff>231775</xdr:colOff>
      <xdr:row>59</xdr:row>
      <xdr:rowOff>63829</xdr:rowOff>
    </xdr:to>
    <xdr:sp macro="" textlink="">
      <xdr:nvSpPr>
        <xdr:cNvPr id="361" name="フローチャート : 判断 360">
          <a:extLst>
            <a:ext uri="{FF2B5EF4-FFF2-40B4-BE49-F238E27FC236}">
              <a16:creationId xmlns:a16="http://schemas.microsoft.com/office/drawing/2014/main" id="{00000000-0008-0000-0600-000069010000}"/>
            </a:ext>
          </a:extLst>
        </xdr:cNvPr>
        <xdr:cNvSpPr/>
      </xdr:nvSpPr>
      <xdr:spPr>
        <a:xfrm>
          <a:off x="10426700" y="1007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158056</xdr:rowOff>
    </xdr:from>
    <xdr:to>
      <xdr:col>14</xdr:col>
      <xdr:colOff>28575</xdr:colOff>
      <xdr:row>58</xdr:row>
      <xdr:rowOff>167969</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8750300" y="10102156"/>
          <a:ext cx="889000" cy="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123762</xdr:rowOff>
    </xdr:from>
    <xdr:to>
      <xdr:col>14</xdr:col>
      <xdr:colOff>79375</xdr:colOff>
      <xdr:row>59</xdr:row>
      <xdr:rowOff>53912</xdr:rowOff>
    </xdr:to>
    <xdr:sp macro="" textlink="">
      <xdr:nvSpPr>
        <xdr:cNvPr id="363" name="フローチャート : 判断 362">
          <a:extLst>
            <a:ext uri="{FF2B5EF4-FFF2-40B4-BE49-F238E27FC236}">
              <a16:creationId xmlns:a16="http://schemas.microsoft.com/office/drawing/2014/main" id="{00000000-0008-0000-0600-00006B010000}"/>
            </a:ext>
          </a:extLst>
        </xdr:cNvPr>
        <xdr:cNvSpPr/>
      </xdr:nvSpPr>
      <xdr:spPr>
        <a:xfrm>
          <a:off x="9588500" y="1006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45039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1016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167969</xdr:rowOff>
    </xdr:from>
    <xdr:to>
      <xdr:col>12</xdr:col>
      <xdr:colOff>511175</xdr:colOff>
      <xdr:row>59</xdr:row>
      <xdr:rowOff>10981</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flipV="1">
          <a:off x="7861300" y="10112069"/>
          <a:ext cx="889000" cy="1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128499</xdr:rowOff>
    </xdr:from>
    <xdr:to>
      <xdr:col>12</xdr:col>
      <xdr:colOff>561975</xdr:colOff>
      <xdr:row>59</xdr:row>
      <xdr:rowOff>58649</xdr:rowOff>
    </xdr:to>
    <xdr:sp macro="" textlink="">
      <xdr:nvSpPr>
        <xdr:cNvPr id="366" name="フローチャート : 判断 365">
          <a:extLst>
            <a:ext uri="{FF2B5EF4-FFF2-40B4-BE49-F238E27FC236}">
              <a16:creationId xmlns:a16="http://schemas.microsoft.com/office/drawing/2014/main" id="{00000000-0008-0000-0600-00006E010000}"/>
            </a:ext>
          </a:extLst>
        </xdr:cNvPr>
        <xdr:cNvSpPr/>
      </xdr:nvSpPr>
      <xdr:spPr>
        <a:xfrm>
          <a:off x="8699500" y="1007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49776</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16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10981</xdr:rowOff>
    </xdr:from>
    <xdr:to>
      <xdr:col>11</xdr:col>
      <xdr:colOff>307975</xdr:colOff>
      <xdr:row>59</xdr:row>
      <xdr:rowOff>22151</xdr:rowOff>
    </xdr:to>
    <xdr:cxnSp macro="">
      <xdr:nvCxnSpPr>
        <xdr:cNvPr id="368" name="直線コネクタ 367">
          <a:extLst>
            <a:ext uri="{FF2B5EF4-FFF2-40B4-BE49-F238E27FC236}">
              <a16:creationId xmlns:a16="http://schemas.microsoft.com/office/drawing/2014/main" id="{00000000-0008-0000-0600-000070010000}"/>
            </a:ext>
          </a:extLst>
        </xdr:cNvPr>
        <xdr:cNvCxnSpPr/>
      </xdr:nvCxnSpPr>
      <xdr:spPr>
        <a:xfrm flipV="1">
          <a:off x="6972300" y="10126531"/>
          <a:ext cx="889000" cy="1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127665</xdr:rowOff>
    </xdr:from>
    <xdr:to>
      <xdr:col>11</xdr:col>
      <xdr:colOff>358775</xdr:colOff>
      <xdr:row>59</xdr:row>
      <xdr:rowOff>57815</xdr:rowOff>
    </xdr:to>
    <xdr:sp macro="" textlink="">
      <xdr:nvSpPr>
        <xdr:cNvPr id="369" name="フローチャート : 判断 368">
          <a:extLst>
            <a:ext uri="{FF2B5EF4-FFF2-40B4-BE49-F238E27FC236}">
              <a16:creationId xmlns:a16="http://schemas.microsoft.com/office/drawing/2014/main" id="{00000000-0008-0000-0600-000071010000}"/>
            </a:ext>
          </a:extLst>
        </xdr:cNvPr>
        <xdr:cNvSpPr/>
      </xdr:nvSpPr>
      <xdr:spPr>
        <a:xfrm>
          <a:off x="7810500" y="1007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74342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84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142796</xdr:rowOff>
    </xdr:from>
    <xdr:to>
      <xdr:col>10</xdr:col>
      <xdr:colOff>155575</xdr:colOff>
      <xdr:row>59</xdr:row>
      <xdr:rowOff>72946</xdr:rowOff>
    </xdr:to>
    <xdr:sp macro="" textlink="">
      <xdr:nvSpPr>
        <xdr:cNvPr id="371" name="フローチャート : 判断 370">
          <a:extLst>
            <a:ext uri="{FF2B5EF4-FFF2-40B4-BE49-F238E27FC236}">
              <a16:creationId xmlns:a16="http://schemas.microsoft.com/office/drawing/2014/main" id="{00000000-0008-0000-0600-000073010000}"/>
            </a:ext>
          </a:extLst>
        </xdr:cNvPr>
        <xdr:cNvSpPr/>
      </xdr:nvSpPr>
      <xdr:spPr>
        <a:xfrm>
          <a:off x="6921500" y="100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89473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86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4551</xdr:rowOff>
    </xdr:from>
    <xdr:to>
      <xdr:col>15</xdr:col>
      <xdr:colOff>231775</xdr:colOff>
      <xdr:row>59</xdr:row>
      <xdr:rowOff>106151</xdr:rowOff>
    </xdr:to>
    <xdr:sp macro="" textlink="">
      <xdr:nvSpPr>
        <xdr:cNvPr id="378" name="円/楕円 377">
          <a:extLst>
            <a:ext uri="{FF2B5EF4-FFF2-40B4-BE49-F238E27FC236}">
              <a16:creationId xmlns:a16="http://schemas.microsoft.com/office/drawing/2014/main" id="{00000000-0008-0000-0600-00007A010000}"/>
            </a:ext>
          </a:extLst>
        </xdr:cNvPr>
        <xdr:cNvSpPr/>
      </xdr:nvSpPr>
      <xdr:spPr>
        <a:xfrm>
          <a:off x="10426700" y="1012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112107</xdr:rowOff>
    </xdr:from>
    <xdr:ext cx="534377" cy="259045"/>
    <xdr:sp macro="" textlink="">
      <xdr:nvSpPr>
        <xdr:cNvPr id="379" name="普通建設事業費該当値テキスト">
          <a:extLst>
            <a:ext uri="{FF2B5EF4-FFF2-40B4-BE49-F238E27FC236}">
              <a16:creationId xmlns:a16="http://schemas.microsoft.com/office/drawing/2014/main" id="{00000000-0008-0000-0600-00007B010000}"/>
            </a:ext>
          </a:extLst>
        </xdr:cNvPr>
        <xdr:cNvSpPr txBox="1"/>
      </xdr:nvSpPr>
      <xdr:spPr>
        <a:xfrm>
          <a:off x="10528300" y="1005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39,986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107256</xdr:rowOff>
    </xdr:from>
    <xdr:to>
      <xdr:col>14</xdr:col>
      <xdr:colOff>79375</xdr:colOff>
      <xdr:row>59</xdr:row>
      <xdr:rowOff>37406</xdr:rowOff>
    </xdr:to>
    <xdr:sp macro="" textlink="">
      <xdr:nvSpPr>
        <xdr:cNvPr id="380" name="円/楕円 379">
          <a:extLst>
            <a:ext uri="{FF2B5EF4-FFF2-40B4-BE49-F238E27FC236}">
              <a16:creationId xmlns:a16="http://schemas.microsoft.com/office/drawing/2014/main" id="{00000000-0008-0000-0600-00007C010000}"/>
            </a:ext>
          </a:extLst>
        </xdr:cNvPr>
        <xdr:cNvSpPr/>
      </xdr:nvSpPr>
      <xdr:spPr>
        <a:xfrm>
          <a:off x="9588500" y="100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53933</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9339794" y="9826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103,137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117169</xdr:rowOff>
    </xdr:from>
    <xdr:to>
      <xdr:col>12</xdr:col>
      <xdr:colOff>561975</xdr:colOff>
      <xdr:row>59</xdr:row>
      <xdr:rowOff>47319</xdr:rowOff>
    </xdr:to>
    <xdr:sp macro="" textlink="">
      <xdr:nvSpPr>
        <xdr:cNvPr id="382" name="円/楕円 381">
          <a:extLst>
            <a:ext uri="{FF2B5EF4-FFF2-40B4-BE49-F238E27FC236}">
              <a16:creationId xmlns:a16="http://schemas.microsoft.com/office/drawing/2014/main" id="{00000000-0008-0000-0600-00007E010000}"/>
            </a:ext>
          </a:extLst>
        </xdr:cNvPr>
        <xdr:cNvSpPr/>
      </xdr:nvSpPr>
      <xdr:spPr>
        <a:xfrm>
          <a:off x="8699500" y="1006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63846</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8483111" y="983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94,031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131631</xdr:rowOff>
    </xdr:from>
    <xdr:to>
      <xdr:col>11</xdr:col>
      <xdr:colOff>358775</xdr:colOff>
      <xdr:row>59</xdr:row>
      <xdr:rowOff>61781</xdr:rowOff>
    </xdr:to>
    <xdr:sp macro="" textlink="">
      <xdr:nvSpPr>
        <xdr:cNvPr id="384" name="円/楕円 383">
          <a:extLst>
            <a:ext uri="{FF2B5EF4-FFF2-40B4-BE49-F238E27FC236}">
              <a16:creationId xmlns:a16="http://schemas.microsoft.com/office/drawing/2014/main" id="{00000000-0008-0000-0600-000080010000}"/>
            </a:ext>
          </a:extLst>
        </xdr:cNvPr>
        <xdr:cNvSpPr/>
      </xdr:nvSpPr>
      <xdr:spPr>
        <a:xfrm>
          <a:off x="7810500" y="100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52908</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7594111" y="1016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80,746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142801</xdr:rowOff>
    </xdr:from>
    <xdr:to>
      <xdr:col>10</xdr:col>
      <xdr:colOff>155575</xdr:colOff>
      <xdr:row>59</xdr:row>
      <xdr:rowOff>72951</xdr:rowOff>
    </xdr:to>
    <xdr:sp macro="" textlink="">
      <xdr:nvSpPr>
        <xdr:cNvPr id="386" name="円/楕円 385">
          <a:extLst>
            <a:ext uri="{FF2B5EF4-FFF2-40B4-BE49-F238E27FC236}">
              <a16:creationId xmlns:a16="http://schemas.microsoft.com/office/drawing/2014/main" id="{00000000-0008-0000-0600-000082010000}"/>
            </a:ext>
          </a:extLst>
        </xdr:cNvPr>
        <xdr:cNvSpPr/>
      </xdr:nvSpPr>
      <xdr:spPr>
        <a:xfrm>
          <a:off x="6921500" y="1008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64078</xdr:rowOff>
    </xdr:from>
    <xdr:ext cx="534377"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705111" y="1017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17,842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5" name="正方形/長方形 394">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0" name="普通建設事業費 （ うち新規整備　）グラフ枠">
          <a:extLst>
            <a:ext uri="{FF2B5EF4-FFF2-40B4-BE49-F238E27FC236}">
              <a16:creationId xmlns:a16="http://schemas.microsoft.com/office/drawing/2014/main" id="{00000000-0008-0000-0600-00009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97809</xdr:rowOff>
    </xdr:from>
    <xdr:to>
      <xdr:col>15</xdr:col>
      <xdr:colOff>180340</xdr:colOff>
      <xdr:row>79</xdr:row>
      <xdr:rowOff>41611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10475595" y="12099309"/>
          <a:ext cx="1270" cy="1486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61789</xdr:rowOff>
    </xdr:from>
    <xdr:ext cx="469744" cy="259045"/>
    <xdr:sp macro="" textlink="">
      <xdr:nvSpPr>
        <xdr:cNvPr id="412" name="普通建設事業費 （ うち新規整備　）最小値テキスト">
          <a:extLst>
            <a:ext uri="{FF2B5EF4-FFF2-40B4-BE49-F238E27FC236}">
              <a16:creationId xmlns:a16="http://schemas.microsoft.com/office/drawing/2014/main" id="{00000000-0008-0000-0600-00009C010000}"/>
            </a:ext>
          </a:extLst>
        </xdr:cNvPr>
        <xdr:cNvSpPr txBox="1"/>
      </xdr:nvSpPr>
      <xdr:spPr>
        <a:xfrm>
          <a:off x="10528300" y="1360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2,235</a:t>
          </a:r>
          <a:endParaRPr kumimoji="1" lang="ja-JP" altLang="en-US" sz="1000" b="1">
            <a:latin typeface="ＭＳ Ｐゴシック"/>
          </a:endParaRPr>
        </a:p>
      </xdr:txBody>
    </xdr:sp>
    <xdr:clientData/>
  </xdr:oneCellAnchor>
  <xdr:twoCellAnchor>
    <xdr:from>
      <xdr:col>15</xdr:col>
      <xdr:colOff>92075</xdr:colOff>
      <xdr:row>79</xdr:row>
      <xdr:rowOff>41611</xdr:rowOff>
    </xdr:from>
    <xdr:to>
      <xdr:col>15</xdr:col>
      <xdr:colOff>269875</xdr:colOff>
      <xdr:row>79</xdr:row>
      <xdr:rowOff>41611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3586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44486</xdr:rowOff>
    </xdr:from>
    <xdr:ext cx="690189" cy="259045"/>
    <xdr:sp macro="" textlink="">
      <xdr:nvSpPr>
        <xdr:cNvPr id="414" name="普通建設事業費 （ うち新規整備　）最大値テキスト">
          <a:extLst>
            <a:ext uri="{FF2B5EF4-FFF2-40B4-BE49-F238E27FC236}">
              <a16:creationId xmlns:a16="http://schemas.microsoft.com/office/drawing/2014/main" id="{00000000-0008-0000-0600-00009E010000}"/>
            </a:ext>
          </a:extLst>
        </xdr:cNvPr>
        <xdr:cNvSpPr txBox="1"/>
      </xdr:nvSpPr>
      <xdr:spPr>
        <a:xfrm>
          <a:off x="10528300" y="118745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1,172,985</a:t>
          </a:r>
          <a:endParaRPr kumimoji="1" lang="ja-JP" altLang="en-US" sz="1000" b="1">
            <a:latin typeface="ＭＳ Ｐゴシック"/>
          </a:endParaRPr>
        </a:p>
      </xdr:txBody>
    </xdr:sp>
    <xdr:clientData/>
  </xdr:oneCellAnchor>
  <xdr:twoCellAnchor>
    <xdr:from>
      <xdr:col>15</xdr:col>
      <xdr:colOff>92075</xdr:colOff>
      <xdr:row>70</xdr:row>
      <xdr:rowOff>97809</xdr:rowOff>
    </xdr:from>
    <xdr:to>
      <xdr:col>15</xdr:col>
      <xdr:colOff>269875</xdr:colOff>
      <xdr:row>70</xdr:row>
      <xdr:rowOff>97809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10388600" y="12099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105854</xdr:rowOff>
    </xdr:from>
    <xdr:to>
      <xdr:col>15</xdr:col>
      <xdr:colOff>180975</xdr:colOff>
      <xdr:row>79</xdr:row>
      <xdr:rowOff>27977</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9639300" y="13478954"/>
          <a:ext cx="838200" cy="9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150689</xdr:rowOff>
    </xdr:from>
    <xdr:ext cx="534377" cy="259045"/>
    <xdr:sp macro="" textlink="">
      <xdr:nvSpPr>
        <xdr:cNvPr id="417" name="普通建設事業費 （ うち新規整備　）平均値テキスト">
          <a:extLst>
            <a:ext uri="{FF2B5EF4-FFF2-40B4-BE49-F238E27FC236}">
              <a16:creationId xmlns:a16="http://schemas.microsoft.com/office/drawing/2014/main" id="{00000000-0008-0000-0600-0000A1010000}"/>
            </a:ext>
          </a:extLst>
        </xdr:cNvPr>
        <xdr:cNvSpPr txBox="1"/>
      </xdr:nvSpPr>
      <xdr:spPr>
        <a:xfrm>
          <a:off x="10528300" y="13352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29,360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127812</xdr:rowOff>
    </xdr:from>
    <xdr:to>
      <xdr:col>15</xdr:col>
      <xdr:colOff>231775</xdr:colOff>
      <xdr:row>79</xdr:row>
      <xdr:rowOff>57962</xdr:rowOff>
    </xdr:to>
    <xdr:sp macro="" textlink="">
      <xdr:nvSpPr>
        <xdr:cNvPr id="418" name="フローチャート : 判断 417">
          <a:extLst>
            <a:ext uri="{FF2B5EF4-FFF2-40B4-BE49-F238E27FC236}">
              <a16:creationId xmlns:a16="http://schemas.microsoft.com/office/drawing/2014/main" id="{00000000-0008-0000-0600-0000A2010000}"/>
            </a:ext>
          </a:extLst>
        </xdr:cNvPr>
        <xdr:cNvSpPr/>
      </xdr:nvSpPr>
      <xdr:spPr>
        <a:xfrm>
          <a:off x="10426700" y="1350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105854</xdr:rowOff>
    </xdr:from>
    <xdr:to>
      <xdr:col>14</xdr:col>
      <xdr:colOff>28575</xdr:colOff>
      <xdr:row>78</xdr:row>
      <xdr:rowOff>133218</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8750300" y="13478954"/>
          <a:ext cx="889000" cy="2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104614</xdr:rowOff>
    </xdr:from>
    <xdr:to>
      <xdr:col>14</xdr:col>
      <xdr:colOff>79375</xdr:colOff>
      <xdr:row>79</xdr:row>
      <xdr:rowOff>34764</xdr:rowOff>
    </xdr:to>
    <xdr:sp macro="" textlink="">
      <xdr:nvSpPr>
        <xdr:cNvPr id="420" name="フローチャート : 判断 419">
          <a:extLst>
            <a:ext uri="{FF2B5EF4-FFF2-40B4-BE49-F238E27FC236}">
              <a16:creationId xmlns:a16="http://schemas.microsoft.com/office/drawing/2014/main" id="{00000000-0008-0000-0600-0000A4010000}"/>
            </a:ext>
          </a:extLst>
        </xdr:cNvPr>
        <xdr:cNvSpPr/>
      </xdr:nvSpPr>
      <xdr:spPr>
        <a:xfrm>
          <a:off x="9588500" y="1347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25891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5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119607</xdr:rowOff>
    </xdr:from>
    <xdr:to>
      <xdr:col>12</xdr:col>
      <xdr:colOff>561975</xdr:colOff>
      <xdr:row>79</xdr:row>
      <xdr:rowOff>49757</xdr:rowOff>
    </xdr:to>
    <xdr:sp macro="" textlink="">
      <xdr:nvSpPr>
        <xdr:cNvPr id="422" name="フローチャート : 判断 421">
          <a:extLst>
            <a:ext uri="{FF2B5EF4-FFF2-40B4-BE49-F238E27FC236}">
              <a16:creationId xmlns:a16="http://schemas.microsoft.com/office/drawing/2014/main" id="{00000000-0008-0000-0600-0000A6010000}"/>
            </a:ext>
          </a:extLst>
        </xdr:cNvPr>
        <xdr:cNvSpPr/>
      </xdr:nvSpPr>
      <xdr:spPr>
        <a:xfrm>
          <a:off x="8699500" y="1349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40884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58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148627</xdr:rowOff>
    </xdr:from>
    <xdr:to>
      <xdr:col>15</xdr:col>
      <xdr:colOff>231775</xdr:colOff>
      <xdr:row>79</xdr:row>
      <xdr:rowOff>78777</xdr:rowOff>
    </xdr:to>
    <xdr:sp macro="" textlink="">
      <xdr:nvSpPr>
        <xdr:cNvPr id="429" name="円/楕円 428">
          <a:extLst>
            <a:ext uri="{FF2B5EF4-FFF2-40B4-BE49-F238E27FC236}">
              <a16:creationId xmlns:a16="http://schemas.microsoft.com/office/drawing/2014/main" id="{00000000-0008-0000-0600-0000AD010000}"/>
            </a:ext>
          </a:extLst>
        </xdr:cNvPr>
        <xdr:cNvSpPr/>
      </xdr:nvSpPr>
      <xdr:spPr>
        <a:xfrm>
          <a:off x="10426700" y="1352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106240</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7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12,971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55054</xdr:rowOff>
    </xdr:from>
    <xdr:to>
      <xdr:col>14</xdr:col>
      <xdr:colOff>79375</xdr:colOff>
      <xdr:row>78</xdr:row>
      <xdr:rowOff>156654</xdr:rowOff>
    </xdr:to>
    <xdr:sp macro="" textlink="">
      <xdr:nvSpPr>
        <xdr:cNvPr id="431" name="円/楕円 430">
          <a:extLst>
            <a:ext uri="{FF2B5EF4-FFF2-40B4-BE49-F238E27FC236}">
              <a16:creationId xmlns:a16="http://schemas.microsoft.com/office/drawing/2014/main" id="{00000000-0008-0000-0600-0000AF010000}"/>
            </a:ext>
          </a:extLst>
        </xdr:cNvPr>
        <xdr:cNvSpPr/>
      </xdr:nvSpPr>
      <xdr:spPr>
        <a:xfrm>
          <a:off x="9588500" y="1342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1731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320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86,650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82418</xdr:rowOff>
    </xdr:from>
    <xdr:to>
      <xdr:col>12</xdr:col>
      <xdr:colOff>561975</xdr:colOff>
      <xdr:row>79</xdr:row>
      <xdr:rowOff>12568</xdr:rowOff>
    </xdr:to>
    <xdr:sp macro="" textlink="">
      <xdr:nvSpPr>
        <xdr:cNvPr id="433" name="円/楕円 432">
          <a:extLst>
            <a:ext uri="{FF2B5EF4-FFF2-40B4-BE49-F238E27FC236}">
              <a16:creationId xmlns:a16="http://schemas.microsoft.com/office/drawing/2014/main" id="{00000000-0008-0000-0600-0000B1010000}"/>
            </a:ext>
          </a:extLst>
        </xdr:cNvPr>
        <xdr:cNvSpPr/>
      </xdr:nvSpPr>
      <xdr:spPr>
        <a:xfrm>
          <a:off x="8699500" y="1345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29095</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323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4336</xdr:rowOff>
    </xdr:from>
    <xdr:to>
      <xdr:col>15</xdr:col>
      <xdr:colOff>180340</xdr:colOff>
      <xdr:row>98</xdr:row>
      <xdr:rowOff>145252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606286"/>
          <a:ext cx="1270" cy="1341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149079</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5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7,660</a:t>
          </a:r>
          <a:endParaRPr kumimoji="1" lang="ja-JP" altLang="en-US" sz="1000" b="1">
            <a:latin typeface="ＭＳ Ｐゴシック"/>
          </a:endParaRPr>
        </a:p>
      </xdr:txBody>
    </xdr:sp>
    <xdr:clientData/>
  </xdr:oneCellAnchor>
  <xdr:twoCellAnchor>
    <xdr:from>
      <xdr:col>15</xdr:col>
      <xdr:colOff>92075</xdr:colOff>
      <xdr:row>98</xdr:row>
      <xdr:rowOff>145252</xdr:rowOff>
    </xdr:from>
    <xdr:to>
      <xdr:col>15</xdr:col>
      <xdr:colOff>269875</xdr:colOff>
      <xdr:row>98</xdr:row>
      <xdr:rowOff>145252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4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122463</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38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89,790</a:t>
          </a:r>
          <a:endParaRPr kumimoji="1" lang="ja-JP" altLang="en-US" sz="1000" b="1">
            <a:latin typeface="ＭＳ Ｐゴシック"/>
          </a:endParaRPr>
        </a:p>
      </xdr:txBody>
    </xdr:sp>
    <xdr:clientData/>
  </xdr:oneCellAnchor>
  <xdr:twoCellAnchor>
    <xdr:from>
      <xdr:col>15</xdr:col>
      <xdr:colOff>92075</xdr:colOff>
      <xdr:row>91</xdr:row>
      <xdr:rowOff>4336</xdr:rowOff>
    </xdr:from>
    <xdr:to>
      <xdr:col>15</xdr:col>
      <xdr:colOff>269875</xdr:colOff>
      <xdr:row>91</xdr:row>
      <xdr:rowOff>4336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60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80966</xdr:rowOff>
    </xdr:from>
    <xdr:to>
      <xdr:col>15</xdr:col>
      <xdr:colOff>180975</xdr:colOff>
      <xdr:row>98</xdr:row>
      <xdr:rowOff>84150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711616"/>
          <a:ext cx="838200" cy="17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34903</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322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33,708</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12026</xdr:rowOff>
    </xdr:from>
    <xdr:to>
      <xdr:col>15</xdr:col>
      <xdr:colOff>231775</xdr:colOff>
      <xdr:row>96</xdr:row>
      <xdr:rowOff>113626</xdr:rowOff>
    </xdr:to>
    <xdr:sp macro="" textlink="">
      <xdr:nvSpPr>
        <xdr:cNvPr id="467" name="フローチャート : 判断 466">
          <a:extLst>
            <a:ext uri="{FF2B5EF4-FFF2-40B4-BE49-F238E27FC236}">
              <a16:creationId xmlns:a16="http://schemas.microsoft.com/office/drawing/2014/main" id="{00000000-0008-0000-0600-0000D3010000}"/>
            </a:ext>
          </a:extLst>
        </xdr:cNvPr>
        <xdr:cNvSpPr/>
      </xdr:nvSpPr>
      <xdr:spPr>
        <a:xfrm>
          <a:off x="104267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113182</xdr:rowOff>
    </xdr:from>
    <xdr:to>
      <xdr:col>14</xdr:col>
      <xdr:colOff>28575</xdr:colOff>
      <xdr:row>98</xdr:row>
      <xdr:rowOff>84150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743832"/>
          <a:ext cx="889000" cy="14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169628</xdr:rowOff>
    </xdr:from>
    <xdr:to>
      <xdr:col>14</xdr:col>
      <xdr:colOff>79375</xdr:colOff>
      <xdr:row>97</xdr:row>
      <xdr:rowOff>99778</xdr:rowOff>
    </xdr:to>
    <xdr:sp macro="" textlink="">
      <xdr:nvSpPr>
        <xdr:cNvPr id="469" name="フローチャート : 判断 468">
          <a:extLst>
            <a:ext uri="{FF2B5EF4-FFF2-40B4-BE49-F238E27FC236}">
              <a16:creationId xmlns:a16="http://schemas.microsoft.com/office/drawing/2014/main" id="{00000000-0008-0000-0600-0000D5010000}"/>
            </a:ext>
          </a:extLst>
        </xdr:cNvPr>
        <xdr:cNvSpPr/>
      </xdr:nvSpPr>
      <xdr:spPr>
        <a:xfrm>
          <a:off x="95885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116305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0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11339</xdr:rowOff>
    </xdr:from>
    <xdr:to>
      <xdr:col>12</xdr:col>
      <xdr:colOff>561975</xdr:colOff>
      <xdr:row>96</xdr:row>
      <xdr:rowOff>112939</xdr:rowOff>
    </xdr:to>
    <xdr:sp macro="" textlink="">
      <xdr:nvSpPr>
        <xdr:cNvPr id="471" name="フローチャート : 判断 470">
          <a:extLst>
            <a:ext uri="{FF2B5EF4-FFF2-40B4-BE49-F238E27FC236}">
              <a16:creationId xmlns:a16="http://schemas.microsoft.com/office/drawing/2014/main" id="{00000000-0008-0000-0600-0000D7010000}"/>
            </a:ext>
          </a:extLst>
        </xdr:cNvPr>
        <xdr:cNvSpPr/>
      </xdr:nvSpPr>
      <xdr:spPr>
        <a:xfrm>
          <a:off x="8699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129466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30166</xdr:rowOff>
    </xdr:from>
    <xdr:to>
      <xdr:col>15</xdr:col>
      <xdr:colOff>231775</xdr:colOff>
      <xdr:row>97</xdr:row>
      <xdr:rowOff>131766</xdr:rowOff>
    </xdr:to>
    <xdr:sp macro="" textlink="">
      <xdr:nvSpPr>
        <xdr:cNvPr id="478" name="円/楕円 477">
          <a:extLst>
            <a:ext uri="{FF2B5EF4-FFF2-40B4-BE49-F238E27FC236}">
              <a16:creationId xmlns:a16="http://schemas.microsoft.com/office/drawing/2014/main" id="{00000000-0008-0000-0600-0000DE010000}"/>
            </a:ext>
          </a:extLst>
        </xdr:cNvPr>
        <xdr:cNvSpPr/>
      </xdr:nvSpPr>
      <xdr:spPr>
        <a:xfrm>
          <a:off x="10426700" y="1666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8593</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3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22,097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33350</xdr:rowOff>
    </xdr:from>
    <xdr:to>
      <xdr:col>14</xdr:col>
      <xdr:colOff>79375</xdr:colOff>
      <xdr:row>98</xdr:row>
      <xdr:rowOff>134950</xdr:rowOff>
    </xdr:to>
    <xdr:sp macro="" textlink="">
      <xdr:nvSpPr>
        <xdr:cNvPr id="480" name="円/楕円 479">
          <a:extLst>
            <a:ext uri="{FF2B5EF4-FFF2-40B4-BE49-F238E27FC236}">
              <a16:creationId xmlns:a16="http://schemas.microsoft.com/office/drawing/2014/main" id="{00000000-0008-0000-0600-0000E0010000}"/>
            </a:ext>
          </a:extLst>
        </xdr:cNvPr>
        <xdr:cNvSpPr/>
      </xdr:nvSpPr>
      <xdr:spPr>
        <a:xfrm>
          <a:off x="9588500" y="1683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126077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2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62382</xdr:rowOff>
    </xdr:from>
    <xdr:to>
      <xdr:col>12</xdr:col>
      <xdr:colOff>561975</xdr:colOff>
      <xdr:row>97</xdr:row>
      <xdr:rowOff>163982</xdr:rowOff>
    </xdr:to>
    <xdr:sp macro="" textlink="">
      <xdr:nvSpPr>
        <xdr:cNvPr id="482" name="円/楕円 481">
          <a:extLst>
            <a:ext uri="{FF2B5EF4-FFF2-40B4-BE49-F238E27FC236}">
              <a16:creationId xmlns:a16="http://schemas.microsoft.com/office/drawing/2014/main" id="{00000000-0008-0000-0600-0000E2010000}"/>
            </a:ext>
          </a:extLst>
        </xdr:cNvPr>
        <xdr:cNvSpPr/>
      </xdr:nvSpPr>
      <xdr:spPr>
        <a:xfrm>
          <a:off x="8699500" y="1669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155109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78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20988</xdr:rowOff>
    </xdr:from>
    <xdr:to>
      <xdr:col>23</xdr:col>
      <xdr:colOff>516889</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35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17990</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7045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139115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11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31</xdr:row>
      <xdr:rowOff>20988</xdr:rowOff>
    </xdr:from>
    <xdr:to>
      <xdr:col>23</xdr:col>
      <xdr:colOff>606425</xdr:colOff>
      <xdr:row>31</xdr:row>
      <xdr:rowOff>20988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35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106890</xdr:rowOff>
    </xdr:from>
    <xdr:ext cx="469744"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505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84013</xdr:rowOff>
    </xdr:from>
    <xdr:to>
      <xdr:col>23</xdr:col>
      <xdr:colOff>568325</xdr:colOff>
      <xdr:row>39</xdr:row>
      <xdr:rowOff>14163</xdr:rowOff>
    </xdr:to>
    <xdr:sp macro="" textlink="">
      <xdr:nvSpPr>
        <xdr:cNvPr id="512" name="フローチャート : 判断 511">
          <a:extLst>
            <a:ext uri="{FF2B5EF4-FFF2-40B4-BE49-F238E27FC236}">
              <a16:creationId xmlns:a16="http://schemas.microsoft.com/office/drawing/2014/main" id="{00000000-0008-0000-0600-000000020000}"/>
            </a:ext>
          </a:extLst>
        </xdr:cNvPr>
        <xdr:cNvSpPr/>
      </xdr:nvSpPr>
      <xdr:spPr>
        <a:xfrm>
          <a:off x="162687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83245</xdr:rowOff>
    </xdr:from>
    <xdr:to>
      <xdr:col>22</xdr:col>
      <xdr:colOff>415925</xdr:colOff>
      <xdr:row>39</xdr:row>
      <xdr:rowOff>13395</xdr:rowOff>
    </xdr:to>
    <xdr:sp macro="" textlink="">
      <xdr:nvSpPr>
        <xdr:cNvPr id="514" name="フローチャート : 判断 513">
          <a:extLst>
            <a:ext uri="{FF2B5EF4-FFF2-40B4-BE49-F238E27FC236}">
              <a16:creationId xmlns:a16="http://schemas.microsoft.com/office/drawing/2014/main" id="{00000000-0008-0000-0600-000002020000}"/>
            </a:ext>
          </a:extLst>
        </xdr:cNvPr>
        <xdr:cNvSpPr/>
      </xdr:nvSpPr>
      <xdr:spPr>
        <a:xfrm>
          <a:off x="15430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29922</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46427" y="63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78698</xdr:rowOff>
    </xdr:from>
    <xdr:to>
      <xdr:col>21</xdr:col>
      <xdr:colOff>212725</xdr:colOff>
      <xdr:row>39</xdr:row>
      <xdr:rowOff>8848</xdr:rowOff>
    </xdr:to>
    <xdr:sp macro="" textlink="">
      <xdr:nvSpPr>
        <xdr:cNvPr id="517" name="フローチャート : 判断 516">
          <a:extLst>
            <a:ext uri="{FF2B5EF4-FFF2-40B4-BE49-F238E27FC236}">
              <a16:creationId xmlns:a16="http://schemas.microsoft.com/office/drawing/2014/main" id="{00000000-0008-0000-0600-000005020000}"/>
            </a:ext>
          </a:extLst>
        </xdr:cNvPr>
        <xdr:cNvSpPr/>
      </xdr:nvSpPr>
      <xdr:spPr>
        <a:xfrm>
          <a:off x="14541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25375</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57427"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139652</xdr:rowOff>
    </xdr:from>
    <xdr:to>
      <xdr:col>19</xdr:col>
      <xdr:colOff>644525</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752"/>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73001</xdr:rowOff>
    </xdr:from>
    <xdr:to>
      <xdr:col>20</xdr:col>
      <xdr:colOff>9525</xdr:colOff>
      <xdr:row>39</xdr:row>
      <xdr:rowOff>3151</xdr:rowOff>
    </xdr:to>
    <xdr:sp macro="" textlink="">
      <xdr:nvSpPr>
        <xdr:cNvPr id="520" name="フローチャート : 判断 519">
          <a:extLst>
            <a:ext uri="{FF2B5EF4-FFF2-40B4-BE49-F238E27FC236}">
              <a16:creationId xmlns:a16="http://schemas.microsoft.com/office/drawing/2014/main" id="{00000000-0008-0000-0600-000008020000}"/>
            </a:ext>
          </a:extLst>
        </xdr:cNvPr>
        <xdr:cNvSpPr/>
      </xdr:nvSpPr>
      <xdr:spPr>
        <a:xfrm>
          <a:off x="13652500" y="65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19678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68427" y="63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70352</xdr:rowOff>
    </xdr:from>
    <xdr:to>
      <xdr:col>18</xdr:col>
      <xdr:colOff>492125</xdr:colOff>
      <xdr:row>39</xdr:row>
      <xdr:rowOff>502</xdr:rowOff>
    </xdr:to>
    <xdr:sp macro="" textlink="">
      <xdr:nvSpPr>
        <xdr:cNvPr id="522" name="フローチャート : 判断 521">
          <a:extLst>
            <a:ext uri="{FF2B5EF4-FFF2-40B4-BE49-F238E27FC236}">
              <a16:creationId xmlns:a16="http://schemas.microsoft.com/office/drawing/2014/main" id="{00000000-0008-0000-0600-00000A020000}"/>
            </a:ext>
          </a:extLst>
        </xdr:cNvPr>
        <xdr:cNvSpPr/>
      </xdr:nvSpPr>
      <xdr:spPr>
        <a:xfrm>
          <a:off x="12763500" y="65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17029</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79427" y="63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29" name="円/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62440</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775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31" name="円/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33" name="円/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35" name="円/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88852</xdr:rowOff>
    </xdr:from>
    <xdr:to>
      <xdr:col>18</xdr:col>
      <xdr:colOff>492125</xdr:colOff>
      <xdr:row>39</xdr:row>
      <xdr:rowOff>19002</xdr:rowOff>
    </xdr:to>
    <xdr:sp macro="" textlink="">
      <xdr:nvSpPr>
        <xdr:cNvPr id="537" name="円/楕円 536">
          <a:extLst>
            <a:ext uri="{FF2B5EF4-FFF2-40B4-BE49-F238E27FC236}">
              <a16:creationId xmlns:a16="http://schemas.microsoft.com/office/drawing/2014/main" id="{00000000-0008-0000-0600-000019020000}"/>
            </a:ext>
          </a:extLst>
        </xdr:cNvPr>
        <xdr:cNvSpPr/>
      </xdr:nvSpPr>
      <xdr:spPr>
        <a:xfrm>
          <a:off x="12763500" y="660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10129</xdr:rowOff>
    </xdr:from>
    <xdr:ext cx="313932"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57333" y="66966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フローチャート :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3" name="フローチャート :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6" name="フローチャート :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9" name="フローチャート :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フローチャート :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8" name="円/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80" name="円/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2" name="円/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4" name="円/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6" name="円/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152806</xdr:rowOff>
    </xdr:from>
    <xdr:to>
      <xdr:col>23</xdr:col>
      <xdr:colOff>516889</xdr:colOff>
      <xdr:row>78</xdr:row>
      <xdr:rowOff>54648</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54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58475</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43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78</xdr:row>
      <xdr:rowOff>54648</xdr:rowOff>
    </xdr:from>
    <xdr:to>
      <xdr:col>23</xdr:col>
      <xdr:colOff>606425</xdr:colOff>
      <xdr:row>78</xdr:row>
      <xdr:rowOff>54648</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42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99483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2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70</xdr:row>
      <xdr:rowOff>152806</xdr:rowOff>
    </xdr:from>
    <xdr:to>
      <xdr:col>23</xdr:col>
      <xdr:colOff>606425</xdr:colOff>
      <xdr:row>70</xdr:row>
      <xdr:rowOff>152806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111620</xdr:rowOff>
    </xdr:from>
    <xdr:to>
      <xdr:col>23</xdr:col>
      <xdr:colOff>517525</xdr:colOff>
      <xdr:row>74</xdr:row>
      <xdr:rowOff>136589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2798920"/>
          <a:ext cx="838200" cy="2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41432</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255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18555</xdr:rowOff>
    </xdr:from>
    <xdr:to>
      <xdr:col>23</xdr:col>
      <xdr:colOff>568325</xdr:colOff>
      <xdr:row>74</xdr:row>
      <xdr:rowOff>120155</xdr:rowOff>
    </xdr:to>
    <xdr:sp macro="" textlink="">
      <xdr:nvSpPr>
        <xdr:cNvPr id="618" name="フローチャート : 判断 617">
          <a:extLst>
            <a:ext uri="{FF2B5EF4-FFF2-40B4-BE49-F238E27FC236}">
              <a16:creationId xmlns:a16="http://schemas.microsoft.com/office/drawing/2014/main" id="{00000000-0008-0000-0600-00006A020000}"/>
            </a:ext>
          </a:extLst>
        </xdr:cNvPr>
        <xdr:cNvSpPr/>
      </xdr:nvSpPr>
      <xdr:spPr>
        <a:xfrm>
          <a:off x="16268700" y="127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66878</xdr:rowOff>
    </xdr:from>
    <xdr:to>
      <xdr:col>22</xdr:col>
      <xdr:colOff>365125</xdr:colOff>
      <xdr:row>74</xdr:row>
      <xdr:rowOff>111620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2754178"/>
          <a:ext cx="889000" cy="4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11354</xdr:rowOff>
    </xdr:from>
    <xdr:to>
      <xdr:col>22</xdr:col>
      <xdr:colOff>415925</xdr:colOff>
      <xdr:row>74</xdr:row>
      <xdr:rowOff>112954</xdr:rowOff>
    </xdr:to>
    <xdr:sp macro="" textlink="">
      <xdr:nvSpPr>
        <xdr:cNvPr id="620" name="フローチャート : 判断 619">
          <a:extLst>
            <a:ext uri="{FF2B5EF4-FFF2-40B4-BE49-F238E27FC236}">
              <a16:creationId xmlns:a16="http://schemas.microsoft.com/office/drawing/2014/main" id="{00000000-0008-0000-0600-00006C020000}"/>
            </a:ext>
          </a:extLst>
        </xdr:cNvPr>
        <xdr:cNvSpPr/>
      </xdr:nvSpPr>
      <xdr:spPr>
        <a:xfrm>
          <a:off x="15430500" y="1269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129481</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247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52235</xdr:rowOff>
    </xdr:from>
    <xdr:to>
      <xdr:col>21</xdr:col>
      <xdr:colOff>161925</xdr:colOff>
      <xdr:row>74</xdr:row>
      <xdr:rowOff>66878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2739535"/>
          <a:ext cx="889000" cy="1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30023</xdr:rowOff>
    </xdr:from>
    <xdr:to>
      <xdr:col>21</xdr:col>
      <xdr:colOff>212725</xdr:colOff>
      <xdr:row>74</xdr:row>
      <xdr:rowOff>131623</xdr:rowOff>
    </xdr:to>
    <xdr:sp macro="" textlink="">
      <xdr:nvSpPr>
        <xdr:cNvPr id="623" name="フローチャート : 判断 622">
          <a:extLst>
            <a:ext uri="{FF2B5EF4-FFF2-40B4-BE49-F238E27FC236}">
              <a16:creationId xmlns:a16="http://schemas.microsoft.com/office/drawing/2014/main" id="{00000000-0008-0000-0600-00006F020000}"/>
            </a:ext>
          </a:extLst>
        </xdr:cNvPr>
        <xdr:cNvSpPr/>
      </xdr:nvSpPr>
      <xdr:spPr>
        <a:xfrm>
          <a:off x="14541500" y="1271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122750</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281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52235</xdr:rowOff>
    </xdr:from>
    <xdr:to>
      <xdr:col>19</xdr:col>
      <xdr:colOff>644525</xdr:colOff>
      <xdr:row>74</xdr:row>
      <xdr:rowOff>109296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2739535"/>
          <a:ext cx="889000" cy="5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37249</xdr:rowOff>
    </xdr:from>
    <xdr:to>
      <xdr:col>20</xdr:col>
      <xdr:colOff>9525</xdr:colOff>
      <xdr:row>74</xdr:row>
      <xdr:rowOff>138849</xdr:rowOff>
    </xdr:to>
    <xdr:sp macro="" textlink="">
      <xdr:nvSpPr>
        <xdr:cNvPr id="626" name="フローチャート : 判断 625">
          <a:extLst>
            <a:ext uri="{FF2B5EF4-FFF2-40B4-BE49-F238E27FC236}">
              <a16:creationId xmlns:a16="http://schemas.microsoft.com/office/drawing/2014/main" id="{00000000-0008-0000-0600-000072020000}"/>
            </a:ext>
          </a:extLst>
        </xdr:cNvPr>
        <xdr:cNvSpPr/>
      </xdr:nvSpPr>
      <xdr:spPr>
        <a:xfrm>
          <a:off x="13652500" y="1272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129976</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2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32779</xdr:rowOff>
    </xdr:from>
    <xdr:to>
      <xdr:col>18</xdr:col>
      <xdr:colOff>492125</xdr:colOff>
      <xdr:row>74</xdr:row>
      <xdr:rowOff>134379</xdr:rowOff>
    </xdr:to>
    <xdr:sp macro="" textlink="">
      <xdr:nvSpPr>
        <xdr:cNvPr id="628" name="フローチャート : 判断 627">
          <a:extLst>
            <a:ext uri="{FF2B5EF4-FFF2-40B4-BE49-F238E27FC236}">
              <a16:creationId xmlns:a16="http://schemas.microsoft.com/office/drawing/2014/main" id="{00000000-0008-0000-0600-000074020000}"/>
            </a:ext>
          </a:extLst>
        </xdr:cNvPr>
        <xdr:cNvSpPr/>
      </xdr:nvSpPr>
      <xdr:spPr>
        <a:xfrm>
          <a:off x="12763500" y="127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150906</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249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85789</xdr:rowOff>
    </xdr:from>
    <xdr:to>
      <xdr:col>23</xdr:col>
      <xdr:colOff>568325</xdr:colOff>
      <xdr:row>75</xdr:row>
      <xdr:rowOff>15939</xdr:rowOff>
    </xdr:to>
    <xdr:sp macro="" textlink="">
      <xdr:nvSpPr>
        <xdr:cNvPr id="635" name="円/楕円 634">
          <a:extLst>
            <a:ext uri="{FF2B5EF4-FFF2-40B4-BE49-F238E27FC236}">
              <a16:creationId xmlns:a16="http://schemas.microsoft.com/office/drawing/2014/main" id="{00000000-0008-0000-0600-00007B020000}"/>
            </a:ext>
          </a:extLst>
        </xdr:cNvPr>
        <xdr:cNvSpPr/>
      </xdr:nvSpPr>
      <xdr:spPr>
        <a:xfrm>
          <a:off x="16268700" y="1277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64216</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75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60,245</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60820</xdr:rowOff>
    </xdr:from>
    <xdr:to>
      <xdr:col>22</xdr:col>
      <xdr:colOff>415925</xdr:colOff>
      <xdr:row>74</xdr:row>
      <xdr:rowOff>162420</xdr:rowOff>
    </xdr:to>
    <xdr:sp macro="" textlink="">
      <xdr:nvSpPr>
        <xdr:cNvPr id="637" name="円/楕円 636">
          <a:extLst>
            <a:ext uri="{FF2B5EF4-FFF2-40B4-BE49-F238E27FC236}">
              <a16:creationId xmlns:a16="http://schemas.microsoft.com/office/drawing/2014/main" id="{00000000-0008-0000-0600-00007D020000}"/>
            </a:ext>
          </a:extLst>
        </xdr:cNvPr>
        <xdr:cNvSpPr/>
      </xdr:nvSpPr>
      <xdr:spPr>
        <a:xfrm>
          <a:off x="15430500" y="127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153547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84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62,211</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16078</xdr:rowOff>
    </xdr:from>
    <xdr:to>
      <xdr:col>21</xdr:col>
      <xdr:colOff>212725</xdr:colOff>
      <xdr:row>74</xdr:row>
      <xdr:rowOff>117678</xdr:rowOff>
    </xdr:to>
    <xdr:sp macro="" textlink="">
      <xdr:nvSpPr>
        <xdr:cNvPr id="639" name="円/楕円 638">
          <a:extLst>
            <a:ext uri="{FF2B5EF4-FFF2-40B4-BE49-F238E27FC236}">
              <a16:creationId xmlns:a16="http://schemas.microsoft.com/office/drawing/2014/main" id="{00000000-0008-0000-0600-00007F020000}"/>
            </a:ext>
          </a:extLst>
        </xdr:cNvPr>
        <xdr:cNvSpPr/>
      </xdr:nvSpPr>
      <xdr:spPr>
        <a:xfrm>
          <a:off x="14541500" y="1270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134205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47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65,734</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1435</xdr:rowOff>
    </xdr:from>
    <xdr:to>
      <xdr:col>20</xdr:col>
      <xdr:colOff>9525</xdr:colOff>
      <xdr:row>74</xdr:row>
      <xdr:rowOff>103035</xdr:rowOff>
    </xdr:to>
    <xdr:sp macro="" textlink="">
      <xdr:nvSpPr>
        <xdr:cNvPr id="641" name="円/楕円 640">
          <a:extLst>
            <a:ext uri="{FF2B5EF4-FFF2-40B4-BE49-F238E27FC236}">
              <a16:creationId xmlns:a16="http://schemas.microsoft.com/office/drawing/2014/main" id="{00000000-0008-0000-0600-000081020000}"/>
            </a:ext>
          </a:extLst>
        </xdr:cNvPr>
        <xdr:cNvSpPr/>
      </xdr:nvSpPr>
      <xdr:spPr>
        <a:xfrm>
          <a:off x="13652500" y="126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119562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46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66,887</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58496</xdr:rowOff>
    </xdr:from>
    <xdr:to>
      <xdr:col>18</xdr:col>
      <xdr:colOff>492125</xdr:colOff>
      <xdr:row>74</xdr:row>
      <xdr:rowOff>160096</xdr:rowOff>
    </xdr:to>
    <xdr:sp macro="" textlink="">
      <xdr:nvSpPr>
        <xdr:cNvPr id="643" name="円/楕円 642">
          <a:extLst>
            <a:ext uri="{FF2B5EF4-FFF2-40B4-BE49-F238E27FC236}">
              <a16:creationId xmlns:a16="http://schemas.microsoft.com/office/drawing/2014/main" id="{00000000-0008-0000-0600-000083020000}"/>
            </a:ext>
          </a:extLst>
        </xdr:cNvPr>
        <xdr:cNvSpPr/>
      </xdr:nvSpPr>
      <xdr:spPr>
        <a:xfrm>
          <a:off x="12763500" y="127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151223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83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62,394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22152</xdr:rowOff>
    </xdr:from>
    <xdr:to>
      <xdr:col>23</xdr:col>
      <xdr:colOff>516889</xdr:colOff>
      <xdr:row>99</xdr:row>
      <xdr:rowOff>43261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52652"/>
          <a:ext cx="1269" cy="15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64371</xdr:rowOff>
    </xdr:from>
    <xdr:ext cx="378565"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37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23</xdr:col>
      <xdr:colOff>428625</xdr:colOff>
      <xdr:row>99</xdr:row>
      <xdr:rowOff>43261</xdr:rowOff>
    </xdr:from>
    <xdr:to>
      <xdr:col>23</xdr:col>
      <xdr:colOff>606425</xdr:colOff>
      <xdr:row>99</xdr:row>
      <xdr:rowOff>43261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6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140279</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278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1,232,557</a:t>
          </a:r>
          <a:endParaRPr kumimoji="1" lang="ja-JP" altLang="en-US" sz="1000" b="1">
            <a:latin typeface="ＭＳ Ｐゴシック"/>
          </a:endParaRPr>
        </a:p>
      </xdr:txBody>
    </xdr:sp>
    <xdr:clientData/>
  </xdr:oneCellAnchor>
  <xdr:twoCellAnchor>
    <xdr:from>
      <xdr:col>23</xdr:col>
      <xdr:colOff>428625</xdr:colOff>
      <xdr:row>90</xdr:row>
      <xdr:rowOff>22152</xdr:rowOff>
    </xdr:from>
    <xdr:to>
      <xdr:col>23</xdr:col>
      <xdr:colOff>606425</xdr:colOff>
      <xdr:row>90</xdr:row>
      <xdr:rowOff>22152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39923</xdr:rowOff>
    </xdr:from>
    <xdr:to>
      <xdr:col>23</xdr:col>
      <xdr:colOff>517525</xdr:colOff>
      <xdr:row>99</xdr:row>
      <xdr:rowOff>41269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7013473"/>
          <a:ext cx="838200" cy="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153272</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78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27,327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130395</xdr:rowOff>
    </xdr:from>
    <xdr:to>
      <xdr:col>23</xdr:col>
      <xdr:colOff>568325</xdr:colOff>
      <xdr:row>99</xdr:row>
      <xdr:rowOff>60545</xdr:rowOff>
    </xdr:to>
    <xdr:sp macro="" textlink="">
      <xdr:nvSpPr>
        <xdr:cNvPr id="675" name="フローチャート : 判断 674">
          <a:extLst>
            <a:ext uri="{FF2B5EF4-FFF2-40B4-BE49-F238E27FC236}">
              <a16:creationId xmlns:a16="http://schemas.microsoft.com/office/drawing/2014/main" id="{00000000-0008-0000-0600-0000A3020000}"/>
            </a:ext>
          </a:extLst>
        </xdr:cNvPr>
        <xdr:cNvSpPr/>
      </xdr:nvSpPr>
      <xdr:spPr>
        <a:xfrm>
          <a:off x="162687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40881</xdr:rowOff>
    </xdr:from>
    <xdr:to>
      <xdr:col>22</xdr:col>
      <xdr:colOff>365125</xdr:colOff>
      <xdr:row>99</xdr:row>
      <xdr:rowOff>41269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7014431"/>
          <a:ext cx="8890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136274</xdr:rowOff>
    </xdr:from>
    <xdr:to>
      <xdr:col>22</xdr:col>
      <xdr:colOff>415925</xdr:colOff>
      <xdr:row>99</xdr:row>
      <xdr:rowOff>66424</xdr:rowOff>
    </xdr:to>
    <xdr:sp macro="" textlink="">
      <xdr:nvSpPr>
        <xdr:cNvPr id="677" name="フローチャート : 判断 676">
          <a:extLst>
            <a:ext uri="{FF2B5EF4-FFF2-40B4-BE49-F238E27FC236}">
              <a16:creationId xmlns:a16="http://schemas.microsoft.com/office/drawing/2014/main" id="{00000000-0008-0000-0600-0000A5020000}"/>
            </a:ext>
          </a:extLst>
        </xdr:cNvPr>
        <xdr:cNvSpPr/>
      </xdr:nvSpPr>
      <xdr:spPr>
        <a:xfrm>
          <a:off x="15430500" y="1693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82951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71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27215</xdr:rowOff>
    </xdr:from>
    <xdr:to>
      <xdr:col>21</xdr:col>
      <xdr:colOff>161925</xdr:colOff>
      <xdr:row>99</xdr:row>
      <xdr:rowOff>40881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7000765"/>
          <a:ext cx="889000" cy="1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147988</xdr:rowOff>
    </xdr:from>
    <xdr:to>
      <xdr:col>21</xdr:col>
      <xdr:colOff>212725</xdr:colOff>
      <xdr:row>99</xdr:row>
      <xdr:rowOff>78138</xdr:rowOff>
    </xdr:to>
    <xdr:sp macro="" textlink="">
      <xdr:nvSpPr>
        <xdr:cNvPr id="680" name="フローチャート : 判断 679">
          <a:extLst>
            <a:ext uri="{FF2B5EF4-FFF2-40B4-BE49-F238E27FC236}">
              <a16:creationId xmlns:a16="http://schemas.microsoft.com/office/drawing/2014/main" id="{00000000-0008-0000-0600-0000A8020000}"/>
            </a:ext>
          </a:extLst>
        </xdr:cNvPr>
        <xdr:cNvSpPr/>
      </xdr:nvSpPr>
      <xdr:spPr>
        <a:xfrm>
          <a:off x="14541500" y="1695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94665</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72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27215</xdr:rowOff>
    </xdr:from>
    <xdr:to>
      <xdr:col>19</xdr:col>
      <xdr:colOff>644525</xdr:colOff>
      <xdr:row>99</xdr:row>
      <xdr:rowOff>31992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7000765"/>
          <a:ext cx="889000" cy="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136009</xdr:rowOff>
    </xdr:from>
    <xdr:to>
      <xdr:col>20</xdr:col>
      <xdr:colOff>9525</xdr:colOff>
      <xdr:row>99</xdr:row>
      <xdr:rowOff>66159</xdr:rowOff>
    </xdr:to>
    <xdr:sp macro="" textlink="">
      <xdr:nvSpPr>
        <xdr:cNvPr id="683" name="フローチャート : 判断 682">
          <a:extLst>
            <a:ext uri="{FF2B5EF4-FFF2-40B4-BE49-F238E27FC236}">
              <a16:creationId xmlns:a16="http://schemas.microsoft.com/office/drawing/2014/main" id="{00000000-0008-0000-0600-0000AB020000}"/>
            </a:ext>
          </a:extLst>
        </xdr:cNvPr>
        <xdr:cNvSpPr/>
      </xdr:nvSpPr>
      <xdr:spPr>
        <a:xfrm>
          <a:off x="13652500" y="16938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82686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71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128074</xdr:rowOff>
    </xdr:from>
    <xdr:to>
      <xdr:col>18</xdr:col>
      <xdr:colOff>492125</xdr:colOff>
      <xdr:row>99</xdr:row>
      <xdr:rowOff>58224</xdr:rowOff>
    </xdr:to>
    <xdr:sp macro="" textlink="">
      <xdr:nvSpPr>
        <xdr:cNvPr id="685" name="フローチャート : 判断 684">
          <a:extLst>
            <a:ext uri="{FF2B5EF4-FFF2-40B4-BE49-F238E27FC236}">
              <a16:creationId xmlns:a16="http://schemas.microsoft.com/office/drawing/2014/main" id="{00000000-0008-0000-0600-0000AD020000}"/>
            </a:ext>
          </a:extLst>
        </xdr:cNvPr>
        <xdr:cNvSpPr/>
      </xdr:nvSpPr>
      <xdr:spPr>
        <a:xfrm>
          <a:off x="12763500" y="169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74751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70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160573</xdr:rowOff>
    </xdr:from>
    <xdr:to>
      <xdr:col>23</xdr:col>
      <xdr:colOff>568325</xdr:colOff>
      <xdr:row>99</xdr:row>
      <xdr:rowOff>90723</xdr:rowOff>
    </xdr:to>
    <xdr:sp macro="" textlink="">
      <xdr:nvSpPr>
        <xdr:cNvPr id="692" name="円/楕円 691">
          <a:extLst>
            <a:ext uri="{FF2B5EF4-FFF2-40B4-BE49-F238E27FC236}">
              <a16:creationId xmlns:a16="http://schemas.microsoft.com/office/drawing/2014/main" id="{00000000-0008-0000-0600-0000B4020000}"/>
            </a:ext>
          </a:extLst>
        </xdr:cNvPr>
        <xdr:cNvSpPr/>
      </xdr:nvSpPr>
      <xdr:spPr>
        <a:xfrm>
          <a:off x="16268700" y="1696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108822</xdr:rowOff>
    </xdr:from>
    <xdr:ext cx="469744"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91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161919</xdr:rowOff>
    </xdr:from>
    <xdr:to>
      <xdr:col>22</xdr:col>
      <xdr:colOff>415925</xdr:colOff>
      <xdr:row>99</xdr:row>
      <xdr:rowOff>92069</xdr:rowOff>
    </xdr:to>
    <xdr:sp macro="" textlink="">
      <xdr:nvSpPr>
        <xdr:cNvPr id="694" name="円/楕円 693">
          <a:extLst>
            <a:ext uri="{FF2B5EF4-FFF2-40B4-BE49-F238E27FC236}">
              <a16:creationId xmlns:a16="http://schemas.microsoft.com/office/drawing/2014/main" id="{00000000-0008-0000-0600-0000B6020000}"/>
            </a:ext>
          </a:extLst>
        </xdr:cNvPr>
        <xdr:cNvSpPr/>
      </xdr:nvSpPr>
      <xdr:spPr>
        <a:xfrm>
          <a:off x="15430500" y="169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83196</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46427" y="1705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161531</xdr:rowOff>
    </xdr:from>
    <xdr:to>
      <xdr:col>21</xdr:col>
      <xdr:colOff>212725</xdr:colOff>
      <xdr:row>99</xdr:row>
      <xdr:rowOff>91681</xdr:rowOff>
    </xdr:to>
    <xdr:sp macro="" textlink="">
      <xdr:nvSpPr>
        <xdr:cNvPr id="696" name="円/楕円 695">
          <a:extLst>
            <a:ext uri="{FF2B5EF4-FFF2-40B4-BE49-F238E27FC236}">
              <a16:creationId xmlns:a16="http://schemas.microsoft.com/office/drawing/2014/main" id="{00000000-0008-0000-0600-0000B8020000}"/>
            </a:ext>
          </a:extLst>
        </xdr:cNvPr>
        <xdr:cNvSpPr/>
      </xdr:nvSpPr>
      <xdr:spPr>
        <a:xfrm>
          <a:off x="14541500" y="1696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82808</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7" y="1705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147865</xdr:rowOff>
    </xdr:from>
    <xdr:to>
      <xdr:col>20</xdr:col>
      <xdr:colOff>9525</xdr:colOff>
      <xdr:row>99</xdr:row>
      <xdr:rowOff>78015</xdr:rowOff>
    </xdr:to>
    <xdr:sp macro="" textlink="">
      <xdr:nvSpPr>
        <xdr:cNvPr id="698" name="円/楕円 697">
          <a:extLst>
            <a:ext uri="{FF2B5EF4-FFF2-40B4-BE49-F238E27FC236}">
              <a16:creationId xmlns:a16="http://schemas.microsoft.com/office/drawing/2014/main" id="{00000000-0008-0000-0600-0000BA020000}"/>
            </a:ext>
          </a:extLst>
        </xdr:cNvPr>
        <xdr:cNvSpPr/>
      </xdr:nvSpPr>
      <xdr:spPr>
        <a:xfrm>
          <a:off x="13652500" y="1694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69142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4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152642</xdr:rowOff>
    </xdr:from>
    <xdr:to>
      <xdr:col>18</xdr:col>
      <xdr:colOff>492125</xdr:colOff>
      <xdr:row>99</xdr:row>
      <xdr:rowOff>82792</xdr:rowOff>
    </xdr:to>
    <xdr:sp macro="" textlink="">
      <xdr:nvSpPr>
        <xdr:cNvPr id="700" name="円/楕円 699">
          <a:extLst>
            <a:ext uri="{FF2B5EF4-FFF2-40B4-BE49-F238E27FC236}">
              <a16:creationId xmlns:a16="http://schemas.microsoft.com/office/drawing/2014/main" id="{00000000-0008-0000-0600-0000BC020000}"/>
            </a:ext>
          </a:extLst>
        </xdr:cNvPr>
        <xdr:cNvSpPr/>
      </xdr:nvSpPr>
      <xdr:spPr>
        <a:xfrm>
          <a:off x="12763500" y="1695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73919</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7" y="1704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81041</xdr:rowOff>
    </xdr:from>
    <xdr:to>
      <xdr:col>32</xdr:col>
      <xdr:colOff>186689</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395991"/>
          <a:ext cx="1269" cy="125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27718</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1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27,533</a:t>
          </a:r>
          <a:endParaRPr kumimoji="1" lang="ja-JP" altLang="en-US" sz="1000" b="1">
            <a:latin typeface="ＭＳ Ｐゴシック"/>
          </a:endParaRPr>
        </a:p>
      </xdr:txBody>
    </xdr:sp>
    <xdr:clientData/>
  </xdr:oneCellAnchor>
  <xdr:twoCellAnchor>
    <xdr:from>
      <xdr:col>32</xdr:col>
      <xdr:colOff>98425</xdr:colOff>
      <xdr:row>31</xdr:row>
      <xdr:rowOff>81041</xdr:rowOff>
    </xdr:from>
    <xdr:to>
      <xdr:col>32</xdr:col>
      <xdr:colOff>276225</xdr:colOff>
      <xdr:row>31</xdr:row>
      <xdr:rowOff>81041</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395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138785</xdr:rowOff>
    </xdr:from>
    <xdr:to>
      <xdr:col>32</xdr:col>
      <xdr:colOff>187325</xdr:colOff>
      <xdr:row>38</xdr:row>
      <xdr:rowOff>139243</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53885"/>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124807</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297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101930</xdr:rowOff>
    </xdr:from>
    <xdr:to>
      <xdr:col>32</xdr:col>
      <xdr:colOff>238125</xdr:colOff>
      <xdr:row>38</xdr:row>
      <xdr:rowOff>32080</xdr:rowOff>
    </xdr:to>
    <xdr:sp macro="" textlink="">
      <xdr:nvSpPr>
        <xdr:cNvPr id="730" name="フローチャート : 判断 729">
          <a:extLst>
            <a:ext uri="{FF2B5EF4-FFF2-40B4-BE49-F238E27FC236}">
              <a16:creationId xmlns:a16="http://schemas.microsoft.com/office/drawing/2014/main" id="{00000000-0008-0000-0600-0000DA020000}"/>
            </a:ext>
          </a:extLst>
        </xdr:cNvPr>
        <xdr:cNvSpPr/>
      </xdr:nvSpPr>
      <xdr:spPr>
        <a:xfrm>
          <a:off x="221107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87350</xdr:rowOff>
    </xdr:from>
    <xdr:to>
      <xdr:col>31</xdr:col>
      <xdr:colOff>34925</xdr:colOff>
      <xdr:row>38</xdr:row>
      <xdr:rowOff>138785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024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130825</xdr:rowOff>
    </xdr:from>
    <xdr:to>
      <xdr:col>31</xdr:col>
      <xdr:colOff>85725</xdr:colOff>
      <xdr:row>38</xdr:row>
      <xdr:rowOff>60975</xdr:rowOff>
    </xdr:to>
    <xdr:sp macro="" textlink="">
      <xdr:nvSpPr>
        <xdr:cNvPr id="732" name="フローチャート : 判断 731">
          <a:extLst>
            <a:ext uri="{FF2B5EF4-FFF2-40B4-BE49-F238E27FC236}">
              <a16:creationId xmlns:a16="http://schemas.microsoft.com/office/drawing/2014/main" id="{00000000-0008-0000-0600-0000DC020000}"/>
            </a:ext>
          </a:extLst>
        </xdr:cNvPr>
        <xdr:cNvSpPr/>
      </xdr:nvSpPr>
      <xdr:spPr>
        <a:xfrm>
          <a:off x="21272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77502</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7"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87350</xdr:rowOff>
    </xdr:from>
    <xdr:to>
      <xdr:col>29</xdr:col>
      <xdr:colOff>517525</xdr:colOff>
      <xdr:row>38</xdr:row>
      <xdr:rowOff>139243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6602450"/>
          <a:ext cx="889000" cy="5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132562</xdr:rowOff>
    </xdr:from>
    <xdr:to>
      <xdr:col>29</xdr:col>
      <xdr:colOff>568325</xdr:colOff>
      <xdr:row>38</xdr:row>
      <xdr:rowOff>62712</xdr:rowOff>
    </xdr:to>
    <xdr:sp macro="" textlink="">
      <xdr:nvSpPr>
        <xdr:cNvPr id="735" name="フローチャート : 判断 734">
          <a:extLst>
            <a:ext uri="{FF2B5EF4-FFF2-40B4-BE49-F238E27FC236}">
              <a16:creationId xmlns:a16="http://schemas.microsoft.com/office/drawing/2014/main" id="{00000000-0008-0000-0600-0000DF020000}"/>
            </a:ext>
          </a:extLst>
        </xdr:cNvPr>
        <xdr:cNvSpPr/>
      </xdr:nvSpPr>
      <xdr:spPr>
        <a:xfrm>
          <a:off x="20383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79239</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139243</xdr:rowOff>
    </xdr:from>
    <xdr:to>
      <xdr:col>28</xdr:col>
      <xdr:colOff>314325</xdr:colOff>
      <xdr:row>38</xdr:row>
      <xdr:rowOff>139243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65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158714</xdr:rowOff>
    </xdr:from>
    <xdr:to>
      <xdr:col>28</xdr:col>
      <xdr:colOff>365125</xdr:colOff>
      <xdr:row>38</xdr:row>
      <xdr:rowOff>88864</xdr:rowOff>
    </xdr:to>
    <xdr:sp macro="" textlink="">
      <xdr:nvSpPr>
        <xdr:cNvPr id="738" name="フローチャート : 判断 737">
          <a:extLst>
            <a:ext uri="{FF2B5EF4-FFF2-40B4-BE49-F238E27FC236}">
              <a16:creationId xmlns:a16="http://schemas.microsoft.com/office/drawing/2014/main" id="{00000000-0008-0000-0600-0000E2020000}"/>
            </a:ext>
          </a:extLst>
        </xdr:cNvPr>
        <xdr:cNvSpPr/>
      </xdr:nvSpPr>
      <xdr:spPr>
        <a:xfrm>
          <a:off x="19494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105391</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2535</xdr:rowOff>
    </xdr:from>
    <xdr:to>
      <xdr:col>27</xdr:col>
      <xdr:colOff>161925</xdr:colOff>
      <xdr:row>38</xdr:row>
      <xdr:rowOff>104135</xdr:rowOff>
    </xdr:to>
    <xdr:sp macro="" textlink="">
      <xdr:nvSpPr>
        <xdr:cNvPr id="740" name="フローチャート : 判断 739">
          <a:extLst>
            <a:ext uri="{FF2B5EF4-FFF2-40B4-BE49-F238E27FC236}">
              <a16:creationId xmlns:a16="http://schemas.microsoft.com/office/drawing/2014/main" id="{00000000-0008-0000-0600-0000E4020000}"/>
            </a:ext>
          </a:extLst>
        </xdr:cNvPr>
        <xdr:cNvSpPr/>
      </xdr:nvSpPr>
      <xdr:spPr>
        <a:xfrm>
          <a:off x="18605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120662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88443</xdr:rowOff>
    </xdr:from>
    <xdr:to>
      <xdr:col>32</xdr:col>
      <xdr:colOff>238125</xdr:colOff>
      <xdr:row>39</xdr:row>
      <xdr:rowOff>18593</xdr:rowOff>
    </xdr:to>
    <xdr:sp macro="" textlink="">
      <xdr:nvSpPr>
        <xdr:cNvPr id="747" name="円/楕円 746">
          <a:extLst>
            <a:ext uri="{FF2B5EF4-FFF2-40B4-BE49-F238E27FC236}">
              <a16:creationId xmlns:a16="http://schemas.microsoft.com/office/drawing/2014/main" id="{00000000-0008-0000-0600-0000EB020000}"/>
            </a:ext>
          </a:extLst>
        </xdr:cNvPr>
        <xdr:cNvSpPr/>
      </xdr:nvSpPr>
      <xdr:spPr>
        <a:xfrm>
          <a:off x="221107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3370</xdr:rowOff>
    </xdr:from>
    <xdr:ext cx="313932"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18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87985</xdr:rowOff>
    </xdr:from>
    <xdr:to>
      <xdr:col>31</xdr:col>
      <xdr:colOff>85725</xdr:colOff>
      <xdr:row>39</xdr:row>
      <xdr:rowOff>18135</xdr:rowOff>
    </xdr:to>
    <xdr:sp macro="" textlink="">
      <xdr:nvSpPr>
        <xdr:cNvPr id="749" name="円/楕円 748">
          <a:extLst>
            <a:ext uri="{FF2B5EF4-FFF2-40B4-BE49-F238E27FC236}">
              <a16:creationId xmlns:a16="http://schemas.microsoft.com/office/drawing/2014/main" id="{00000000-0008-0000-0600-0000ED020000}"/>
            </a:ext>
          </a:extLst>
        </xdr:cNvPr>
        <xdr:cNvSpPr/>
      </xdr:nvSpPr>
      <xdr:spPr>
        <a:xfrm>
          <a:off x="21272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9262</xdr:rowOff>
    </xdr:from>
    <xdr:ext cx="313932"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66333" y="6695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36550</xdr:rowOff>
    </xdr:from>
    <xdr:to>
      <xdr:col>29</xdr:col>
      <xdr:colOff>568325</xdr:colOff>
      <xdr:row>38</xdr:row>
      <xdr:rowOff>138150</xdr:rowOff>
    </xdr:to>
    <xdr:sp macro="" textlink="">
      <xdr:nvSpPr>
        <xdr:cNvPr id="751" name="円/楕円 750">
          <a:extLst>
            <a:ext uri="{FF2B5EF4-FFF2-40B4-BE49-F238E27FC236}">
              <a16:creationId xmlns:a16="http://schemas.microsoft.com/office/drawing/2014/main" id="{00000000-0008-0000-0600-0000EF020000}"/>
            </a:ext>
          </a:extLst>
        </xdr:cNvPr>
        <xdr:cNvSpPr/>
      </xdr:nvSpPr>
      <xdr:spPr>
        <a:xfrm>
          <a:off x="20383500" y="655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129277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7" y="664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88443</xdr:rowOff>
    </xdr:from>
    <xdr:to>
      <xdr:col>28</xdr:col>
      <xdr:colOff>365125</xdr:colOff>
      <xdr:row>39</xdr:row>
      <xdr:rowOff>18593</xdr:rowOff>
    </xdr:to>
    <xdr:sp macro="" textlink="">
      <xdr:nvSpPr>
        <xdr:cNvPr id="753" name="円/楕円 752">
          <a:extLst>
            <a:ext uri="{FF2B5EF4-FFF2-40B4-BE49-F238E27FC236}">
              <a16:creationId xmlns:a16="http://schemas.microsoft.com/office/drawing/2014/main" id="{00000000-0008-0000-0600-0000F1020000}"/>
            </a:ext>
          </a:extLst>
        </xdr:cNvPr>
        <xdr:cNvSpPr/>
      </xdr:nvSpPr>
      <xdr:spPr>
        <a:xfrm>
          <a:off x="19494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9720</xdr:rowOff>
    </xdr:from>
    <xdr:ext cx="313932"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88333" y="6696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88443</xdr:rowOff>
    </xdr:from>
    <xdr:to>
      <xdr:col>27</xdr:col>
      <xdr:colOff>161925</xdr:colOff>
      <xdr:row>39</xdr:row>
      <xdr:rowOff>18593</xdr:rowOff>
    </xdr:to>
    <xdr:sp macro="" textlink="">
      <xdr:nvSpPr>
        <xdr:cNvPr id="755" name="円/楕円 754">
          <a:extLst>
            <a:ext uri="{FF2B5EF4-FFF2-40B4-BE49-F238E27FC236}">
              <a16:creationId xmlns:a16="http://schemas.microsoft.com/office/drawing/2014/main" id="{00000000-0008-0000-0600-0000F3020000}"/>
            </a:ext>
          </a:extLst>
        </xdr:cNvPr>
        <xdr:cNvSpPr/>
      </xdr:nvSpPr>
      <xdr:spPr>
        <a:xfrm>
          <a:off x="18605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9720</xdr:rowOff>
    </xdr:from>
    <xdr:ext cx="313932"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99333" y="6696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85579</xdr:rowOff>
    </xdr:from>
    <xdr:to>
      <xdr:col>32</xdr:col>
      <xdr:colOff>186689</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58079"/>
          <a:ext cx="1269" cy="1501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32256</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43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78,841</a:t>
          </a:r>
          <a:endParaRPr kumimoji="1" lang="ja-JP" altLang="en-US" sz="1000" b="1">
            <a:latin typeface="ＭＳ Ｐゴシック"/>
          </a:endParaRPr>
        </a:p>
      </xdr:txBody>
    </xdr:sp>
    <xdr:clientData/>
  </xdr:oneCellAnchor>
  <xdr:twoCellAnchor>
    <xdr:from>
      <xdr:col>32</xdr:col>
      <xdr:colOff>98425</xdr:colOff>
      <xdr:row>50</xdr:row>
      <xdr:rowOff>85579</xdr:rowOff>
    </xdr:from>
    <xdr:to>
      <xdr:col>32</xdr:col>
      <xdr:colOff>276225</xdr:colOff>
      <xdr:row>50</xdr:row>
      <xdr:rowOff>85579</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58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87313</xdr:rowOff>
    </xdr:from>
    <xdr:to>
      <xdr:col>32</xdr:col>
      <xdr:colOff>187325</xdr:colOff>
      <xdr:row>58</xdr:row>
      <xdr:rowOff>97066</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031413"/>
          <a:ext cx="8382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61631</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10005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83204</xdr:rowOff>
    </xdr:from>
    <xdr:to>
      <xdr:col>32</xdr:col>
      <xdr:colOff>238125</xdr:colOff>
      <xdr:row>59</xdr:row>
      <xdr:rowOff>13354</xdr:rowOff>
    </xdr:to>
    <xdr:sp macro="" textlink="">
      <xdr:nvSpPr>
        <xdr:cNvPr id="787" name="フローチャート : 判断 786">
          <a:extLst>
            <a:ext uri="{FF2B5EF4-FFF2-40B4-BE49-F238E27FC236}">
              <a16:creationId xmlns:a16="http://schemas.microsoft.com/office/drawing/2014/main" id="{00000000-0008-0000-0600-000013030000}"/>
            </a:ext>
          </a:extLst>
        </xdr:cNvPr>
        <xdr:cNvSpPr/>
      </xdr:nvSpPr>
      <xdr:spPr>
        <a:xfrm>
          <a:off x="22110700" y="1002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77768</xdr:rowOff>
    </xdr:from>
    <xdr:to>
      <xdr:col>31</xdr:col>
      <xdr:colOff>34925</xdr:colOff>
      <xdr:row>58</xdr:row>
      <xdr:rowOff>87313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021868"/>
          <a:ext cx="889000" cy="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79051</xdr:rowOff>
    </xdr:from>
    <xdr:to>
      <xdr:col>31</xdr:col>
      <xdr:colOff>85725</xdr:colOff>
      <xdr:row>59</xdr:row>
      <xdr:rowOff>9201</xdr:rowOff>
    </xdr:to>
    <xdr:sp macro="" textlink="">
      <xdr:nvSpPr>
        <xdr:cNvPr id="789" name="フローチャート : 判断 788">
          <a:extLst>
            <a:ext uri="{FF2B5EF4-FFF2-40B4-BE49-F238E27FC236}">
              <a16:creationId xmlns:a16="http://schemas.microsoft.com/office/drawing/2014/main" id="{00000000-0008-0000-0600-000015030000}"/>
            </a:ext>
          </a:extLst>
        </xdr:cNvPr>
        <xdr:cNvSpPr/>
      </xdr:nvSpPr>
      <xdr:spPr>
        <a:xfrm>
          <a:off x="21272500" y="1002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328</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7" y="1011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64091</xdr:rowOff>
    </xdr:from>
    <xdr:to>
      <xdr:col>29</xdr:col>
      <xdr:colOff>517525</xdr:colOff>
      <xdr:row>58</xdr:row>
      <xdr:rowOff>77768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008191"/>
          <a:ext cx="889000" cy="1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59010</xdr:rowOff>
    </xdr:from>
    <xdr:to>
      <xdr:col>29</xdr:col>
      <xdr:colOff>568325</xdr:colOff>
      <xdr:row>58</xdr:row>
      <xdr:rowOff>160610</xdr:rowOff>
    </xdr:to>
    <xdr:sp macro="" textlink="">
      <xdr:nvSpPr>
        <xdr:cNvPr id="792" name="フローチャート : 判断 791">
          <a:extLst>
            <a:ext uri="{FF2B5EF4-FFF2-40B4-BE49-F238E27FC236}">
              <a16:creationId xmlns:a16="http://schemas.microsoft.com/office/drawing/2014/main" id="{00000000-0008-0000-0600-000018030000}"/>
            </a:ext>
          </a:extLst>
        </xdr:cNvPr>
        <xdr:cNvSpPr/>
      </xdr:nvSpPr>
      <xdr:spPr>
        <a:xfrm>
          <a:off x="20383500" y="100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151737</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7" y="1009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64091</xdr:rowOff>
    </xdr:from>
    <xdr:to>
      <xdr:col>28</xdr:col>
      <xdr:colOff>314325</xdr:colOff>
      <xdr:row>58</xdr:row>
      <xdr:rowOff>64433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008191"/>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50914</xdr:rowOff>
    </xdr:from>
    <xdr:to>
      <xdr:col>28</xdr:col>
      <xdr:colOff>365125</xdr:colOff>
      <xdr:row>58</xdr:row>
      <xdr:rowOff>152514</xdr:rowOff>
    </xdr:to>
    <xdr:sp macro="" textlink="">
      <xdr:nvSpPr>
        <xdr:cNvPr id="795" name="フローチャート : 判断 794">
          <a:extLst>
            <a:ext uri="{FF2B5EF4-FFF2-40B4-BE49-F238E27FC236}">
              <a16:creationId xmlns:a16="http://schemas.microsoft.com/office/drawing/2014/main" id="{00000000-0008-0000-0600-00001B030000}"/>
            </a:ext>
          </a:extLst>
        </xdr:cNvPr>
        <xdr:cNvSpPr/>
      </xdr:nvSpPr>
      <xdr:spPr>
        <a:xfrm>
          <a:off x="19494500" y="999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143641</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7" y="1008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50953</xdr:rowOff>
    </xdr:from>
    <xdr:to>
      <xdr:col>27</xdr:col>
      <xdr:colOff>161925</xdr:colOff>
      <xdr:row>58</xdr:row>
      <xdr:rowOff>152553</xdr:rowOff>
    </xdr:to>
    <xdr:sp macro="" textlink="">
      <xdr:nvSpPr>
        <xdr:cNvPr id="797" name="フローチャート : 判断 796">
          <a:extLst>
            <a:ext uri="{FF2B5EF4-FFF2-40B4-BE49-F238E27FC236}">
              <a16:creationId xmlns:a16="http://schemas.microsoft.com/office/drawing/2014/main" id="{00000000-0008-0000-0600-00001D030000}"/>
            </a:ext>
          </a:extLst>
        </xdr:cNvPr>
        <xdr:cNvSpPr/>
      </xdr:nvSpPr>
      <xdr:spPr>
        <a:xfrm>
          <a:off x="18605500" y="999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143680</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7" y="1008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46266</xdr:rowOff>
    </xdr:from>
    <xdr:to>
      <xdr:col>32</xdr:col>
      <xdr:colOff>238125</xdr:colOff>
      <xdr:row>58</xdr:row>
      <xdr:rowOff>147866</xdr:rowOff>
    </xdr:to>
    <xdr:sp macro="" textlink="">
      <xdr:nvSpPr>
        <xdr:cNvPr id="804" name="円/楕円 803">
          <a:extLst>
            <a:ext uri="{FF2B5EF4-FFF2-40B4-BE49-F238E27FC236}">
              <a16:creationId xmlns:a16="http://schemas.microsoft.com/office/drawing/2014/main" id="{00000000-0008-0000-0600-000024030000}"/>
            </a:ext>
          </a:extLst>
        </xdr:cNvPr>
        <xdr:cNvSpPr/>
      </xdr:nvSpPr>
      <xdr:spPr>
        <a:xfrm>
          <a:off x="22110700" y="999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5643</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778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36513</xdr:rowOff>
    </xdr:from>
    <xdr:to>
      <xdr:col>31</xdr:col>
      <xdr:colOff>85725</xdr:colOff>
      <xdr:row>58</xdr:row>
      <xdr:rowOff>138113</xdr:rowOff>
    </xdr:to>
    <xdr:sp macro="" textlink="">
      <xdr:nvSpPr>
        <xdr:cNvPr id="806" name="円/楕円 805">
          <a:extLst>
            <a:ext uri="{FF2B5EF4-FFF2-40B4-BE49-F238E27FC236}">
              <a16:creationId xmlns:a16="http://schemas.microsoft.com/office/drawing/2014/main" id="{00000000-0008-0000-0600-000026030000}"/>
            </a:ext>
          </a:extLst>
        </xdr:cNvPr>
        <xdr:cNvSpPr/>
      </xdr:nvSpPr>
      <xdr:spPr>
        <a:xfrm>
          <a:off x="21272500" y="998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154640</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7" y="975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26968</xdr:rowOff>
    </xdr:from>
    <xdr:to>
      <xdr:col>29</xdr:col>
      <xdr:colOff>568325</xdr:colOff>
      <xdr:row>58</xdr:row>
      <xdr:rowOff>128568</xdr:rowOff>
    </xdr:to>
    <xdr:sp macro="" textlink="">
      <xdr:nvSpPr>
        <xdr:cNvPr id="808" name="円/楕円 807">
          <a:extLst>
            <a:ext uri="{FF2B5EF4-FFF2-40B4-BE49-F238E27FC236}">
              <a16:creationId xmlns:a16="http://schemas.microsoft.com/office/drawing/2014/main" id="{00000000-0008-0000-0600-000028030000}"/>
            </a:ext>
          </a:extLst>
        </xdr:cNvPr>
        <xdr:cNvSpPr/>
      </xdr:nvSpPr>
      <xdr:spPr>
        <a:xfrm>
          <a:off x="20383500" y="997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145095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7" y="974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13291</xdr:rowOff>
    </xdr:from>
    <xdr:to>
      <xdr:col>28</xdr:col>
      <xdr:colOff>365125</xdr:colOff>
      <xdr:row>58</xdr:row>
      <xdr:rowOff>114891</xdr:rowOff>
    </xdr:to>
    <xdr:sp macro="" textlink="">
      <xdr:nvSpPr>
        <xdr:cNvPr id="810" name="円/楕円 809">
          <a:extLst>
            <a:ext uri="{FF2B5EF4-FFF2-40B4-BE49-F238E27FC236}">
              <a16:creationId xmlns:a16="http://schemas.microsoft.com/office/drawing/2014/main" id="{00000000-0008-0000-0600-00002A030000}"/>
            </a:ext>
          </a:extLst>
        </xdr:cNvPr>
        <xdr:cNvSpPr/>
      </xdr:nvSpPr>
      <xdr:spPr>
        <a:xfrm>
          <a:off x="19494500" y="995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131418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7" y="973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13633</xdr:rowOff>
    </xdr:from>
    <xdr:to>
      <xdr:col>27</xdr:col>
      <xdr:colOff>161925</xdr:colOff>
      <xdr:row>58</xdr:row>
      <xdr:rowOff>115233</xdr:rowOff>
    </xdr:to>
    <xdr:sp macro="" textlink="">
      <xdr:nvSpPr>
        <xdr:cNvPr id="812" name="円/楕円 811">
          <a:extLst>
            <a:ext uri="{FF2B5EF4-FFF2-40B4-BE49-F238E27FC236}">
              <a16:creationId xmlns:a16="http://schemas.microsoft.com/office/drawing/2014/main" id="{00000000-0008-0000-0600-00002C030000}"/>
            </a:ext>
          </a:extLst>
        </xdr:cNvPr>
        <xdr:cNvSpPr/>
      </xdr:nvSpPr>
      <xdr:spPr>
        <a:xfrm>
          <a:off x="18605500" y="995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131760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7" y="973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137147</xdr:rowOff>
    </xdr:from>
    <xdr:to>
      <xdr:col>32</xdr:col>
      <xdr:colOff>186689</xdr:colOff>
      <xdr:row>77</xdr:row>
      <xdr:rowOff>144044</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2310097"/>
          <a:ext cx="1269" cy="1035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147871</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3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32,772</a:t>
          </a:r>
          <a:endParaRPr kumimoji="1" lang="ja-JP" altLang="en-US" sz="1000" b="1">
            <a:latin typeface="ＭＳ Ｐゴシック"/>
          </a:endParaRPr>
        </a:p>
      </xdr:txBody>
    </xdr:sp>
    <xdr:clientData/>
  </xdr:oneCellAnchor>
  <xdr:twoCellAnchor>
    <xdr:from>
      <xdr:col>32</xdr:col>
      <xdr:colOff>98425</xdr:colOff>
      <xdr:row>77</xdr:row>
      <xdr:rowOff>144044</xdr:rowOff>
    </xdr:from>
    <xdr:to>
      <xdr:col>32</xdr:col>
      <xdr:colOff>276225</xdr:colOff>
      <xdr:row>77</xdr:row>
      <xdr:rowOff>144044</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34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83824</xdr:rowOff>
    </xdr:from>
    <xdr:ext cx="534377"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20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87,134</a:t>
          </a:r>
          <a:endParaRPr kumimoji="1" lang="ja-JP" altLang="en-US" sz="1000" b="1">
            <a:latin typeface="ＭＳ Ｐゴシック"/>
          </a:endParaRPr>
        </a:p>
      </xdr:txBody>
    </xdr:sp>
    <xdr:clientData/>
  </xdr:oneCellAnchor>
  <xdr:twoCellAnchor>
    <xdr:from>
      <xdr:col>32</xdr:col>
      <xdr:colOff>98425</xdr:colOff>
      <xdr:row>71</xdr:row>
      <xdr:rowOff>137147</xdr:rowOff>
    </xdr:from>
    <xdr:to>
      <xdr:col>32</xdr:col>
      <xdr:colOff>276225</xdr:colOff>
      <xdr:row>71</xdr:row>
      <xdr:rowOff>137147</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231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170714</xdr:rowOff>
    </xdr:from>
    <xdr:to>
      <xdr:col>32</xdr:col>
      <xdr:colOff>187325</xdr:colOff>
      <xdr:row>76</xdr:row>
      <xdr:rowOff>31268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302946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12051</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2699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56,235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160624</xdr:rowOff>
    </xdr:from>
    <xdr:to>
      <xdr:col>32</xdr:col>
      <xdr:colOff>238125</xdr:colOff>
      <xdr:row>75</xdr:row>
      <xdr:rowOff>90774</xdr:rowOff>
    </xdr:to>
    <xdr:sp macro="" textlink="">
      <xdr:nvSpPr>
        <xdr:cNvPr id="845" name="フローチャート : 判断 844">
          <a:extLst>
            <a:ext uri="{FF2B5EF4-FFF2-40B4-BE49-F238E27FC236}">
              <a16:creationId xmlns:a16="http://schemas.microsoft.com/office/drawing/2014/main" id="{00000000-0008-0000-0600-00004D030000}"/>
            </a:ext>
          </a:extLst>
        </xdr:cNvPr>
        <xdr:cNvSpPr/>
      </xdr:nvSpPr>
      <xdr:spPr>
        <a:xfrm>
          <a:off x="221107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12694</xdr:rowOff>
    </xdr:from>
    <xdr:to>
      <xdr:col>31</xdr:col>
      <xdr:colOff>34925</xdr:colOff>
      <xdr:row>76</xdr:row>
      <xdr:rowOff>31268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0434300" y="13042894"/>
          <a:ext cx="889000" cy="1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80708</xdr:rowOff>
    </xdr:from>
    <xdr:to>
      <xdr:col>31</xdr:col>
      <xdr:colOff>85725</xdr:colOff>
      <xdr:row>75</xdr:row>
      <xdr:rowOff>10858</xdr:rowOff>
    </xdr:to>
    <xdr:sp macro="" textlink="">
      <xdr:nvSpPr>
        <xdr:cNvPr id="847" name="フローチャート : 判断 846">
          <a:extLst>
            <a:ext uri="{FF2B5EF4-FFF2-40B4-BE49-F238E27FC236}">
              <a16:creationId xmlns:a16="http://schemas.microsoft.com/office/drawing/2014/main" id="{00000000-0008-0000-0600-00004F030000}"/>
            </a:ext>
          </a:extLst>
        </xdr:cNvPr>
        <xdr:cNvSpPr/>
      </xdr:nvSpPr>
      <xdr:spPr>
        <a:xfrm>
          <a:off x="21272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27385</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12694</xdr:rowOff>
    </xdr:from>
    <xdr:to>
      <xdr:col>29</xdr:col>
      <xdr:colOff>517525</xdr:colOff>
      <xdr:row>76</xdr:row>
      <xdr:rowOff>73634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3042894"/>
          <a:ext cx="889000" cy="6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16567</xdr:rowOff>
    </xdr:from>
    <xdr:to>
      <xdr:col>29</xdr:col>
      <xdr:colOff>568325</xdr:colOff>
      <xdr:row>75</xdr:row>
      <xdr:rowOff>118167</xdr:rowOff>
    </xdr:to>
    <xdr:sp macro="" textlink="">
      <xdr:nvSpPr>
        <xdr:cNvPr id="850" name="フローチャート : 判断 849">
          <a:extLst>
            <a:ext uri="{FF2B5EF4-FFF2-40B4-BE49-F238E27FC236}">
              <a16:creationId xmlns:a16="http://schemas.microsoft.com/office/drawing/2014/main" id="{00000000-0008-0000-0600-000052030000}"/>
            </a:ext>
          </a:extLst>
        </xdr:cNvPr>
        <xdr:cNvSpPr/>
      </xdr:nvSpPr>
      <xdr:spPr>
        <a:xfrm>
          <a:off x="20383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134694</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167227</xdr:rowOff>
    </xdr:from>
    <xdr:to>
      <xdr:col>28</xdr:col>
      <xdr:colOff>314325</xdr:colOff>
      <xdr:row>76</xdr:row>
      <xdr:rowOff>73634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656300" y="13025977"/>
          <a:ext cx="889000" cy="7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42018</xdr:rowOff>
    </xdr:from>
    <xdr:to>
      <xdr:col>28</xdr:col>
      <xdr:colOff>365125</xdr:colOff>
      <xdr:row>75</xdr:row>
      <xdr:rowOff>143618</xdr:rowOff>
    </xdr:to>
    <xdr:sp macro="" textlink="">
      <xdr:nvSpPr>
        <xdr:cNvPr id="853" name="フローチャート : 判断 852">
          <a:extLst>
            <a:ext uri="{FF2B5EF4-FFF2-40B4-BE49-F238E27FC236}">
              <a16:creationId xmlns:a16="http://schemas.microsoft.com/office/drawing/2014/main" id="{00000000-0008-0000-0600-000055030000}"/>
            </a:ext>
          </a:extLst>
        </xdr:cNvPr>
        <xdr:cNvSpPr/>
      </xdr:nvSpPr>
      <xdr:spPr>
        <a:xfrm>
          <a:off x="19494500" y="129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160145</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26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64021</xdr:rowOff>
    </xdr:from>
    <xdr:to>
      <xdr:col>27</xdr:col>
      <xdr:colOff>161925</xdr:colOff>
      <xdr:row>75</xdr:row>
      <xdr:rowOff>165621</xdr:rowOff>
    </xdr:to>
    <xdr:sp macro="" textlink="">
      <xdr:nvSpPr>
        <xdr:cNvPr id="855" name="フローチャート : 判断 854">
          <a:extLst>
            <a:ext uri="{FF2B5EF4-FFF2-40B4-BE49-F238E27FC236}">
              <a16:creationId xmlns:a16="http://schemas.microsoft.com/office/drawing/2014/main" id="{00000000-0008-0000-0600-000057030000}"/>
            </a:ext>
          </a:extLst>
        </xdr:cNvPr>
        <xdr:cNvSpPr/>
      </xdr:nvSpPr>
      <xdr:spPr>
        <a:xfrm>
          <a:off x="18605500" y="129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10698</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26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119914</xdr:rowOff>
    </xdr:from>
    <xdr:to>
      <xdr:col>32</xdr:col>
      <xdr:colOff>238125</xdr:colOff>
      <xdr:row>76</xdr:row>
      <xdr:rowOff>50064</xdr:rowOff>
    </xdr:to>
    <xdr:sp macro="" textlink="">
      <xdr:nvSpPr>
        <xdr:cNvPr id="862" name="円/楕円 861">
          <a:extLst>
            <a:ext uri="{FF2B5EF4-FFF2-40B4-BE49-F238E27FC236}">
              <a16:creationId xmlns:a16="http://schemas.microsoft.com/office/drawing/2014/main" id="{00000000-0008-0000-0600-00005E030000}"/>
            </a:ext>
          </a:extLst>
        </xdr:cNvPr>
        <xdr:cNvSpPr/>
      </xdr:nvSpPr>
      <xdr:spPr>
        <a:xfrm>
          <a:off x="22110700" y="12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98341</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295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49,372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151918</xdr:rowOff>
    </xdr:from>
    <xdr:to>
      <xdr:col>31</xdr:col>
      <xdr:colOff>85725</xdr:colOff>
      <xdr:row>76</xdr:row>
      <xdr:rowOff>82068</xdr:rowOff>
    </xdr:to>
    <xdr:sp macro="" textlink="">
      <xdr:nvSpPr>
        <xdr:cNvPr id="864" name="円/楕円 863">
          <a:extLst>
            <a:ext uri="{FF2B5EF4-FFF2-40B4-BE49-F238E27FC236}">
              <a16:creationId xmlns:a16="http://schemas.microsoft.com/office/drawing/2014/main" id="{00000000-0008-0000-0600-000060030000}"/>
            </a:ext>
          </a:extLst>
        </xdr:cNvPr>
        <xdr:cNvSpPr/>
      </xdr:nvSpPr>
      <xdr:spPr>
        <a:xfrm>
          <a:off x="21272500" y="1301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73195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1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47,692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133344</xdr:rowOff>
    </xdr:from>
    <xdr:to>
      <xdr:col>29</xdr:col>
      <xdr:colOff>568325</xdr:colOff>
      <xdr:row>76</xdr:row>
      <xdr:rowOff>63494</xdr:rowOff>
    </xdr:to>
    <xdr:sp macro="" textlink="">
      <xdr:nvSpPr>
        <xdr:cNvPr id="866" name="円/楕円 865">
          <a:extLst>
            <a:ext uri="{FF2B5EF4-FFF2-40B4-BE49-F238E27FC236}">
              <a16:creationId xmlns:a16="http://schemas.microsoft.com/office/drawing/2014/main" id="{00000000-0008-0000-0600-000062030000}"/>
            </a:ext>
          </a:extLst>
        </xdr:cNvPr>
        <xdr:cNvSpPr/>
      </xdr:nvSpPr>
      <xdr:spPr>
        <a:xfrm>
          <a:off x="20383500" y="1299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54621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08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48,667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22834</xdr:rowOff>
    </xdr:from>
    <xdr:to>
      <xdr:col>28</xdr:col>
      <xdr:colOff>365125</xdr:colOff>
      <xdr:row>76</xdr:row>
      <xdr:rowOff>124434</xdr:rowOff>
    </xdr:to>
    <xdr:sp macro="" textlink="">
      <xdr:nvSpPr>
        <xdr:cNvPr id="868" name="円/楕円 867">
          <a:extLst>
            <a:ext uri="{FF2B5EF4-FFF2-40B4-BE49-F238E27FC236}">
              <a16:creationId xmlns:a16="http://schemas.microsoft.com/office/drawing/2014/main" id="{00000000-0008-0000-0600-000064030000}"/>
            </a:ext>
          </a:extLst>
        </xdr:cNvPr>
        <xdr:cNvSpPr/>
      </xdr:nvSpPr>
      <xdr:spPr>
        <a:xfrm>
          <a:off x="19494500" y="130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115561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14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45,468</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116427</xdr:rowOff>
    </xdr:from>
    <xdr:to>
      <xdr:col>27</xdr:col>
      <xdr:colOff>161925</xdr:colOff>
      <xdr:row>76</xdr:row>
      <xdr:rowOff>46577</xdr:rowOff>
    </xdr:to>
    <xdr:sp macro="" textlink="">
      <xdr:nvSpPr>
        <xdr:cNvPr id="870" name="円/楕円 869">
          <a:extLst>
            <a:ext uri="{FF2B5EF4-FFF2-40B4-BE49-F238E27FC236}">
              <a16:creationId xmlns:a16="http://schemas.microsoft.com/office/drawing/2014/main" id="{00000000-0008-0000-0600-000066030000}"/>
            </a:ext>
          </a:extLst>
        </xdr:cNvPr>
        <xdr:cNvSpPr/>
      </xdr:nvSpPr>
      <xdr:spPr>
        <a:xfrm>
          <a:off x="18605500" y="1297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37704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06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49,555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物件費、維持補修費、補助費等、貸付金で類似団体平均を上回っている。公共施設の維持管理運営費等について、今後の大きな財政</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負担</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繋がる</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ものであり、施設の集約化・統廃合について検討しなければならない</a:t>
          </a:r>
          <a:r>
            <a:rPr kumimoji="0"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引き続き、行政改革を進め、健全な財政運営を目指していく。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新潟県胎内市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30,274
30,145
264.89
14,893,128
14,418,134
422,020
9,339,380
19,418,501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162.9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104077</xdr:rowOff>
    </xdr:from>
    <xdr:to>
      <xdr:col>6</xdr:col>
      <xdr:colOff>510540</xdr:colOff>
      <xdr:row>38</xdr:row>
      <xdr:rowOff>34734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9027"/>
          <a:ext cx="1270" cy="1130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38561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2,951</a:t>
          </a:r>
          <a:endParaRPr kumimoji="1" lang="ja-JP" altLang="en-US" sz="1000" b="1">
            <a:latin typeface="ＭＳ Ｐゴシック"/>
          </a:endParaRPr>
        </a:p>
      </xdr:txBody>
    </xdr:sp>
    <xdr:clientData/>
  </xdr:oneCellAnchor>
  <xdr:twoCellAnchor>
    <xdr:from>
      <xdr:col>6</xdr:col>
      <xdr:colOff>422275</xdr:colOff>
      <xdr:row>38</xdr:row>
      <xdr:rowOff>34734</xdr:rowOff>
    </xdr:from>
    <xdr:to>
      <xdr:col>6</xdr:col>
      <xdr:colOff>600075</xdr:colOff>
      <xdr:row>38</xdr:row>
      <xdr:rowOff>34734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50754</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8,887</a:t>
          </a:r>
          <a:endParaRPr kumimoji="1" lang="ja-JP" altLang="en-US" sz="1000" b="1">
            <a:latin typeface="ＭＳ Ｐゴシック"/>
          </a:endParaRPr>
        </a:p>
      </xdr:txBody>
    </xdr:sp>
    <xdr:clientData/>
  </xdr:oneCellAnchor>
  <xdr:twoCellAnchor>
    <xdr:from>
      <xdr:col>6</xdr:col>
      <xdr:colOff>422275</xdr:colOff>
      <xdr:row>31</xdr:row>
      <xdr:rowOff>104077</xdr:rowOff>
    </xdr:from>
    <xdr:to>
      <xdr:col>6</xdr:col>
      <xdr:colOff>600075</xdr:colOff>
      <xdr:row>31</xdr:row>
      <xdr:rowOff>104077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9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6541</xdr:rowOff>
    </xdr:from>
    <xdr:to>
      <xdr:col>6</xdr:col>
      <xdr:colOff>511175</xdr:colOff>
      <xdr:row>36</xdr:row>
      <xdr:rowOff>87122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78741"/>
          <a:ext cx="838200" cy="8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162450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91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139573</xdr:rowOff>
    </xdr:from>
    <xdr:to>
      <xdr:col>6</xdr:col>
      <xdr:colOff>561975</xdr:colOff>
      <xdr:row>36</xdr:row>
      <xdr:rowOff>69723</xdr:rowOff>
    </xdr:to>
    <xdr:sp macro="" textlink="">
      <xdr:nvSpPr>
        <xdr:cNvPr id="63" name="フローチャート : 判断 62">
          <a:extLst>
            <a:ext uri="{FF2B5EF4-FFF2-40B4-BE49-F238E27FC236}">
              <a16:creationId xmlns:a16="http://schemas.microsoft.com/office/drawing/2014/main" id="{00000000-0008-0000-0700-00003F000000}"/>
            </a:ext>
          </a:extLst>
        </xdr:cNvPr>
        <xdr:cNvSpPr/>
      </xdr:nvSpPr>
      <xdr:spPr>
        <a:xfrm>
          <a:off x="45847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6541</xdr:rowOff>
    </xdr:from>
    <xdr:to>
      <xdr:col>5</xdr:col>
      <xdr:colOff>358775</xdr:colOff>
      <xdr:row>36</xdr:row>
      <xdr:rowOff>82931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78741"/>
          <a:ext cx="889000" cy="7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67183</xdr:rowOff>
    </xdr:from>
    <xdr:to>
      <xdr:col>5</xdr:col>
      <xdr:colOff>409575</xdr:colOff>
      <xdr:row>35</xdr:row>
      <xdr:rowOff>168783</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3746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13860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7"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72644</xdr:rowOff>
    </xdr:from>
    <xdr:to>
      <xdr:col>4</xdr:col>
      <xdr:colOff>155575</xdr:colOff>
      <xdr:row>36</xdr:row>
      <xdr:rowOff>82931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44844"/>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118237</xdr:rowOff>
    </xdr:from>
    <xdr:to>
      <xdr:col>4</xdr:col>
      <xdr:colOff>206375</xdr:colOff>
      <xdr:row>36</xdr:row>
      <xdr:rowOff>48387</xdr:rowOff>
    </xdr:to>
    <xdr:sp macro="" textlink="">
      <xdr:nvSpPr>
        <xdr:cNvPr id="68" name="フローチャート : 判断 67">
          <a:extLst>
            <a:ext uri="{FF2B5EF4-FFF2-40B4-BE49-F238E27FC236}">
              <a16:creationId xmlns:a16="http://schemas.microsoft.com/office/drawing/2014/main" id="{00000000-0008-0000-0700-000044000000}"/>
            </a:ext>
          </a:extLst>
        </xdr:cNvPr>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64914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7"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64072</xdr:rowOff>
    </xdr:from>
    <xdr:to>
      <xdr:col>2</xdr:col>
      <xdr:colOff>638175</xdr:colOff>
      <xdr:row>36</xdr:row>
      <xdr:rowOff>72644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36272"/>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129286</xdr:rowOff>
    </xdr:from>
    <xdr:to>
      <xdr:col>3</xdr:col>
      <xdr:colOff>3175</xdr:colOff>
      <xdr:row>36</xdr:row>
      <xdr:rowOff>59436</xdr:rowOff>
    </xdr:to>
    <xdr:sp macro="" textlink="">
      <xdr:nvSpPr>
        <xdr:cNvPr id="71" name="フローチャート : 判断 70">
          <a:extLst>
            <a:ext uri="{FF2B5EF4-FFF2-40B4-BE49-F238E27FC236}">
              <a16:creationId xmlns:a16="http://schemas.microsoft.com/office/drawing/2014/main" id="{00000000-0008-0000-0700-000047000000}"/>
            </a:ext>
          </a:extLst>
        </xdr:cNvPr>
        <xdr:cNvSpPr/>
      </xdr:nvSpPr>
      <xdr:spPr>
        <a:xfrm>
          <a:off x="1968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75963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7" y="590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89662</xdr:rowOff>
    </xdr:from>
    <xdr:to>
      <xdr:col>1</xdr:col>
      <xdr:colOff>485775</xdr:colOff>
      <xdr:row>36</xdr:row>
      <xdr:rowOff>19812</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079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36339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7" y="586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36322</xdr:rowOff>
    </xdr:from>
    <xdr:to>
      <xdr:col>6</xdr:col>
      <xdr:colOff>561975</xdr:colOff>
      <xdr:row>36</xdr:row>
      <xdr:rowOff>137922</xdr:rowOff>
    </xdr:to>
    <xdr:sp macro="" textlink="">
      <xdr:nvSpPr>
        <xdr:cNvPr id="80" name="円/楕円 79">
          <a:extLst>
            <a:ext uri="{FF2B5EF4-FFF2-40B4-BE49-F238E27FC236}">
              <a16:creationId xmlns:a16="http://schemas.microsoft.com/office/drawing/2014/main" id="{00000000-0008-0000-0700-000050000000}"/>
            </a:ext>
          </a:extLst>
        </xdr:cNvPr>
        <xdr:cNvSpPr/>
      </xdr:nvSpPr>
      <xdr:spPr>
        <a:xfrm>
          <a:off x="45847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14749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8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127191</xdr:rowOff>
    </xdr:from>
    <xdr:to>
      <xdr:col>5</xdr:col>
      <xdr:colOff>409575</xdr:colOff>
      <xdr:row>36</xdr:row>
      <xdr:rowOff>57341</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3746500" y="612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48468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7" y="622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32131</xdr:rowOff>
    </xdr:from>
    <xdr:to>
      <xdr:col>4</xdr:col>
      <xdr:colOff>206375</xdr:colOff>
      <xdr:row>36</xdr:row>
      <xdr:rowOff>133731</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2857500" y="620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124858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7" y="629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21844</xdr:rowOff>
    </xdr:from>
    <xdr:to>
      <xdr:col>3</xdr:col>
      <xdr:colOff>3175</xdr:colOff>
      <xdr:row>36</xdr:row>
      <xdr:rowOff>123444</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1968500" y="619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114571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7" y="628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13272</xdr:rowOff>
    </xdr:from>
    <xdr:to>
      <xdr:col>1</xdr:col>
      <xdr:colOff>485775</xdr:colOff>
      <xdr:row>36</xdr:row>
      <xdr:rowOff>114872</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079500" y="618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105999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7" y="627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55956</xdr:rowOff>
    </xdr:from>
    <xdr:to>
      <xdr:col>6</xdr:col>
      <xdr:colOff>510540</xdr:colOff>
      <xdr:row>59</xdr:row>
      <xdr:rowOff>52895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28456"/>
          <a:ext cx="1270" cy="1539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58354</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42,242</a:t>
          </a:r>
          <a:endParaRPr kumimoji="1" lang="ja-JP" altLang="en-US" sz="1000" b="1">
            <a:latin typeface="ＭＳ Ｐゴシック"/>
          </a:endParaRPr>
        </a:p>
      </xdr:txBody>
    </xdr:sp>
    <xdr:clientData/>
  </xdr:oneCellAnchor>
  <xdr:twoCellAnchor>
    <xdr:from>
      <xdr:col>6</xdr:col>
      <xdr:colOff>422275</xdr:colOff>
      <xdr:row>59</xdr:row>
      <xdr:rowOff>52895</xdr:rowOff>
    </xdr:from>
    <xdr:to>
      <xdr:col>6</xdr:col>
      <xdr:colOff>600075</xdr:colOff>
      <xdr:row>59</xdr:row>
      <xdr:rowOff>52895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2633</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0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1,456,930</a:t>
          </a:r>
          <a:endParaRPr kumimoji="1" lang="ja-JP" altLang="en-US" sz="1000" b="1">
            <a:latin typeface="ＭＳ Ｐゴシック"/>
          </a:endParaRPr>
        </a:p>
      </xdr:txBody>
    </xdr:sp>
    <xdr:clientData/>
  </xdr:oneCellAnchor>
  <xdr:twoCellAnchor>
    <xdr:from>
      <xdr:col>6</xdr:col>
      <xdr:colOff>422275</xdr:colOff>
      <xdr:row>50</xdr:row>
      <xdr:rowOff>55956</xdr:rowOff>
    </xdr:from>
    <xdr:to>
      <xdr:col>6</xdr:col>
      <xdr:colOff>600075</xdr:colOff>
      <xdr:row>50</xdr:row>
      <xdr:rowOff>55956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2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47107</xdr:rowOff>
    </xdr:from>
    <xdr:to>
      <xdr:col>6</xdr:col>
      <xdr:colOff>511175</xdr:colOff>
      <xdr:row>59</xdr:row>
      <xdr:rowOff>50074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162657"/>
          <a:ext cx="838200" cy="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147255</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19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87,409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124378</xdr:rowOff>
    </xdr:from>
    <xdr:to>
      <xdr:col>6</xdr:col>
      <xdr:colOff>561975</xdr:colOff>
      <xdr:row>59</xdr:row>
      <xdr:rowOff>54528</xdr:rowOff>
    </xdr:to>
    <xdr:sp macro="" textlink="">
      <xdr:nvSpPr>
        <xdr:cNvPr id="122" name="フローチャート : 判断 121">
          <a:extLst>
            <a:ext uri="{FF2B5EF4-FFF2-40B4-BE49-F238E27FC236}">
              <a16:creationId xmlns:a16="http://schemas.microsoft.com/office/drawing/2014/main" id="{00000000-0008-0000-0700-00007A000000}"/>
            </a:ext>
          </a:extLst>
        </xdr:cNvPr>
        <xdr:cNvSpPr/>
      </xdr:nvSpPr>
      <xdr:spPr>
        <a:xfrm>
          <a:off x="4584700" y="1006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47107</xdr:rowOff>
    </xdr:from>
    <xdr:to>
      <xdr:col>5</xdr:col>
      <xdr:colOff>358775</xdr:colOff>
      <xdr:row>59</xdr:row>
      <xdr:rowOff>52798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162657"/>
          <a:ext cx="889000" cy="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124992</xdr:rowOff>
    </xdr:from>
    <xdr:to>
      <xdr:col>5</xdr:col>
      <xdr:colOff>409575</xdr:colOff>
      <xdr:row>59</xdr:row>
      <xdr:rowOff>55142</xdr:rowOff>
    </xdr:to>
    <xdr:sp macro="" textlink="">
      <xdr:nvSpPr>
        <xdr:cNvPr id="124" name="フローチャート : 判断 123">
          <a:extLst>
            <a:ext uri="{FF2B5EF4-FFF2-40B4-BE49-F238E27FC236}">
              <a16:creationId xmlns:a16="http://schemas.microsoft.com/office/drawing/2014/main" id="{00000000-0008-0000-0700-00007C000000}"/>
            </a:ext>
          </a:extLst>
        </xdr:cNvPr>
        <xdr:cNvSpPr/>
      </xdr:nvSpPr>
      <xdr:spPr>
        <a:xfrm>
          <a:off x="3746500" y="1006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71669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84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35598</xdr:rowOff>
    </xdr:from>
    <xdr:to>
      <xdr:col>4</xdr:col>
      <xdr:colOff>155575</xdr:colOff>
      <xdr:row>59</xdr:row>
      <xdr:rowOff>52798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151148"/>
          <a:ext cx="889000" cy="1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138775</xdr:rowOff>
    </xdr:from>
    <xdr:to>
      <xdr:col>4</xdr:col>
      <xdr:colOff>206375</xdr:colOff>
      <xdr:row>59</xdr:row>
      <xdr:rowOff>68925</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2857500" y="1008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85452</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85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35598</xdr:rowOff>
    </xdr:from>
    <xdr:to>
      <xdr:col>2</xdr:col>
      <xdr:colOff>638175</xdr:colOff>
      <xdr:row>59</xdr:row>
      <xdr:rowOff>46763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51148"/>
          <a:ext cx="889000" cy="1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135279</xdr:rowOff>
    </xdr:from>
    <xdr:to>
      <xdr:col>3</xdr:col>
      <xdr:colOff>3175</xdr:colOff>
      <xdr:row>59</xdr:row>
      <xdr:rowOff>65429</xdr:rowOff>
    </xdr:to>
    <xdr:sp macro="" textlink="">
      <xdr:nvSpPr>
        <xdr:cNvPr id="130" name="フローチャート : 判断 129">
          <a:extLst>
            <a:ext uri="{FF2B5EF4-FFF2-40B4-BE49-F238E27FC236}">
              <a16:creationId xmlns:a16="http://schemas.microsoft.com/office/drawing/2014/main" id="{00000000-0008-0000-0700-000082000000}"/>
            </a:ext>
          </a:extLst>
        </xdr:cNvPr>
        <xdr:cNvSpPr/>
      </xdr:nvSpPr>
      <xdr:spPr>
        <a:xfrm>
          <a:off x="1968500" y="1007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81956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85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134437</xdr:rowOff>
    </xdr:from>
    <xdr:to>
      <xdr:col>1</xdr:col>
      <xdr:colOff>485775</xdr:colOff>
      <xdr:row>59</xdr:row>
      <xdr:rowOff>64587</xdr:rowOff>
    </xdr:to>
    <xdr:sp macro="" textlink="">
      <xdr:nvSpPr>
        <xdr:cNvPr id="132" name="フローチャート : 判断 131">
          <a:extLst>
            <a:ext uri="{FF2B5EF4-FFF2-40B4-BE49-F238E27FC236}">
              <a16:creationId xmlns:a16="http://schemas.microsoft.com/office/drawing/2014/main" id="{00000000-0008-0000-0700-000084000000}"/>
            </a:ext>
          </a:extLst>
        </xdr:cNvPr>
        <xdr:cNvSpPr/>
      </xdr:nvSpPr>
      <xdr:spPr>
        <a:xfrm>
          <a:off x="1079500" y="1007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81114</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5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170724</xdr:rowOff>
    </xdr:from>
    <xdr:to>
      <xdr:col>6</xdr:col>
      <xdr:colOff>561975</xdr:colOff>
      <xdr:row>59</xdr:row>
      <xdr:rowOff>100874</xdr:rowOff>
    </xdr:to>
    <xdr:sp macro="" textlink="">
      <xdr:nvSpPr>
        <xdr:cNvPr id="139" name="円/楕円 138">
          <a:extLst>
            <a:ext uri="{FF2B5EF4-FFF2-40B4-BE49-F238E27FC236}">
              <a16:creationId xmlns:a16="http://schemas.microsoft.com/office/drawing/2014/main" id="{00000000-0008-0000-0700-00008B000000}"/>
            </a:ext>
          </a:extLst>
        </xdr:cNvPr>
        <xdr:cNvSpPr/>
      </xdr:nvSpPr>
      <xdr:spPr>
        <a:xfrm>
          <a:off x="4584700" y="1011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102805</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1004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44,834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167757</xdr:rowOff>
    </xdr:from>
    <xdr:to>
      <xdr:col>5</xdr:col>
      <xdr:colOff>409575</xdr:colOff>
      <xdr:row>59</xdr:row>
      <xdr:rowOff>97907</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3746500" y="1011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89034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20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47,559</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1998</xdr:rowOff>
    </xdr:from>
    <xdr:to>
      <xdr:col>4</xdr:col>
      <xdr:colOff>206375</xdr:colOff>
      <xdr:row>59</xdr:row>
      <xdr:rowOff>103598</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2857500" y="1011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94725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21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156248</xdr:rowOff>
    </xdr:from>
    <xdr:to>
      <xdr:col>3</xdr:col>
      <xdr:colOff>3175</xdr:colOff>
      <xdr:row>59</xdr:row>
      <xdr:rowOff>86398</xdr:rowOff>
    </xdr:to>
    <xdr:sp macro="" textlink="">
      <xdr:nvSpPr>
        <xdr:cNvPr id="145" name="円/楕円 144">
          <a:extLst>
            <a:ext uri="{FF2B5EF4-FFF2-40B4-BE49-F238E27FC236}">
              <a16:creationId xmlns:a16="http://schemas.microsoft.com/office/drawing/2014/main" id="{00000000-0008-0000-0700-000091000000}"/>
            </a:ext>
          </a:extLst>
        </xdr:cNvPr>
        <xdr:cNvSpPr/>
      </xdr:nvSpPr>
      <xdr:spPr>
        <a:xfrm>
          <a:off x="1968500" y="1010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77525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58,132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167413</xdr:rowOff>
    </xdr:from>
    <xdr:to>
      <xdr:col>1</xdr:col>
      <xdr:colOff>485775</xdr:colOff>
      <xdr:row>59</xdr:row>
      <xdr:rowOff>97563</xdr:rowOff>
    </xdr:to>
    <xdr:sp macro="" textlink="">
      <xdr:nvSpPr>
        <xdr:cNvPr id="147" name="円/楕円 146">
          <a:extLst>
            <a:ext uri="{FF2B5EF4-FFF2-40B4-BE49-F238E27FC236}">
              <a16:creationId xmlns:a16="http://schemas.microsoft.com/office/drawing/2014/main" id="{00000000-0008-0000-0700-000093000000}"/>
            </a:ext>
          </a:extLst>
        </xdr:cNvPr>
        <xdr:cNvSpPr/>
      </xdr:nvSpPr>
      <xdr:spPr>
        <a:xfrm>
          <a:off x="1079500" y="1011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88690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20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141415</xdr:rowOff>
    </xdr:from>
    <xdr:to>
      <xdr:col>6</xdr:col>
      <xdr:colOff>510540</xdr:colOff>
      <xdr:row>79</xdr:row>
      <xdr:rowOff>127851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14365"/>
          <a:ext cx="1270" cy="1358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131678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67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113,433</a:t>
          </a:r>
          <a:endParaRPr kumimoji="1" lang="ja-JP" altLang="en-US" sz="1000" b="1">
            <a:latin typeface="ＭＳ Ｐゴシック"/>
          </a:endParaRPr>
        </a:p>
      </xdr:txBody>
    </xdr:sp>
    <xdr:clientData/>
  </xdr:oneCellAnchor>
  <xdr:twoCellAnchor>
    <xdr:from>
      <xdr:col>6</xdr:col>
      <xdr:colOff>422275</xdr:colOff>
      <xdr:row>79</xdr:row>
      <xdr:rowOff>127851</xdr:rowOff>
    </xdr:from>
    <xdr:to>
      <xdr:col>6</xdr:col>
      <xdr:colOff>600075</xdr:colOff>
      <xdr:row>79</xdr:row>
      <xdr:rowOff>127851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672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88092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8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220,365</a:t>
          </a:r>
          <a:endParaRPr kumimoji="1" lang="ja-JP" altLang="en-US" sz="1000" b="1">
            <a:latin typeface="ＭＳ Ｐゴシック"/>
          </a:endParaRPr>
        </a:p>
      </xdr:txBody>
    </xdr:sp>
    <xdr:clientData/>
  </xdr:oneCellAnchor>
  <xdr:twoCellAnchor>
    <xdr:from>
      <xdr:col>6</xdr:col>
      <xdr:colOff>422275</xdr:colOff>
      <xdr:row>71</xdr:row>
      <xdr:rowOff>141415</xdr:rowOff>
    </xdr:from>
    <xdr:to>
      <xdr:col>6</xdr:col>
      <xdr:colOff>600075</xdr:colOff>
      <xdr:row>71</xdr:row>
      <xdr:rowOff>141415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14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43371</xdr:rowOff>
    </xdr:from>
    <xdr:to>
      <xdr:col>6</xdr:col>
      <xdr:colOff>511175</xdr:colOff>
      <xdr:row>78</xdr:row>
      <xdr:rowOff>28587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45021"/>
          <a:ext cx="838200" cy="15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17492</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762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160,424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166066</xdr:rowOff>
    </xdr:from>
    <xdr:to>
      <xdr:col>6</xdr:col>
      <xdr:colOff>561975</xdr:colOff>
      <xdr:row>76</xdr:row>
      <xdr:rowOff>96216</xdr:rowOff>
    </xdr:to>
    <xdr:sp macro="" textlink="">
      <xdr:nvSpPr>
        <xdr:cNvPr id="180" name="フローチャート : 判断 179">
          <a:extLst>
            <a:ext uri="{FF2B5EF4-FFF2-40B4-BE49-F238E27FC236}">
              <a16:creationId xmlns:a16="http://schemas.microsoft.com/office/drawing/2014/main" id="{00000000-0008-0000-0700-0000B4000000}"/>
            </a:ext>
          </a:extLst>
        </xdr:cNvPr>
        <xdr:cNvSpPr/>
      </xdr:nvSpPr>
      <xdr:spPr>
        <a:xfrm>
          <a:off x="45847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87097</xdr:rowOff>
    </xdr:from>
    <xdr:to>
      <xdr:col>5</xdr:col>
      <xdr:colOff>358775</xdr:colOff>
      <xdr:row>78</xdr:row>
      <xdr:rowOff>28587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288747"/>
          <a:ext cx="889000" cy="11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35483</xdr:rowOff>
    </xdr:from>
    <xdr:to>
      <xdr:col>5</xdr:col>
      <xdr:colOff>409575</xdr:colOff>
      <xdr:row>76</xdr:row>
      <xdr:rowOff>137083</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3746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153611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4"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87097</xdr:rowOff>
    </xdr:from>
    <xdr:to>
      <xdr:col>4</xdr:col>
      <xdr:colOff>155575</xdr:colOff>
      <xdr:row>77</xdr:row>
      <xdr:rowOff>138240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88747"/>
          <a:ext cx="889000" cy="5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114503</xdr:rowOff>
    </xdr:from>
    <xdr:to>
      <xdr:col>4</xdr:col>
      <xdr:colOff>206375</xdr:colOff>
      <xdr:row>77</xdr:row>
      <xdr:rowOff>44653</xdr:rowOff>
    </xdr:to>
    <xdr:sp macro="" textlink="">
      <xdr:nvSpPr>
        <xdr:cNvPr id="185" name="フローチャート : 判断 184">
          <a:extLst>
            <a:ext uri="{FF2B5EF4-FFF2-40B4-BE49-F238E27FC236}">
              <a16:creationId xmlns:a16="http://schemas.microsoft.com/office/drawing/2014/main" id="{00000000-0008-0000-0700-0000B9000000}"/>
            </a:ext>
          </a:extLst>
        </xdr:cNvPr>
        <xdr:cNvSpPr/>
      </xdr:nvSpPr>
      <xdr:spPr>
        <a:xfrm>
          <a:off x="2857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61180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4" y="1291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138240</xdr:rowOff>
    </xdr:from>
    <xdr:to>
      <xdr:col>2</xdr:col>
      <xdr:colOff>638175</xdr:colOff>
      <xdr:row>78</xdr:row>
      <xdr:rowOff>104076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39890"/>
          <a:ext cx="889000" cy="13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41415</xdr:rowOff>
    </xdr:from>
    <xdr:to>
      <xdr:col>3</xdr:col>
      <xdr:colOff>3175</xdr:colOff>
      <xdr:row>77</xdr:row>
      <xdr:rowOff>143015</xdr:rowOff>
    </xdr:to>
    <xdr:sp macro="" textlink="">
      <xdr:nvSpPr>
        <xdr:cNvPr id="188" name="フローチャート : 判断 187">
          <a:extLst>
            <a:ext uri="{FF2B5EF4-FFF2-40B4-BE49-F238E27FC236}">
              <a16:creationId xmlns:a16="http://schemas.microsoft.com/office/drawing/2014/main" id="{00000000-0008-0000-0700-0000BC000000}"/>
            </a:ext>
          </a:extLst>
        </xdr:cNvPr>
        <xdr:cNvSpPr/>
      </xdr:nvSpPr>
      <xdr:spPr>
        <a:xfrm>
          <a:off x="1968500" y="1324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159542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4" y="1301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143294</xdr:rowOff>
    </xdr:from>
    <xdr:to>
      <xdr:col>1</xdr:col>
      <xdr:colOff>485775</xdr:colOff>
      <xdr:row>78</xdr:row>
      <xdr:rowOff>73444</xdr:rowOff>
    </xdr:to>
    <xdr:sp macro="" textlink="">
      <xdr:nvSpPr>
        <xdr:cNvPr id="190" name="フローチャート : 判断 189">
          <a:extLst>
            <a:ext uri="{FF2B5EF4-FFF2-40B4-BE49-F238E27FC236}">
              <a16:creationId xmlns:a16="http://schemas.microsoft.com/office/drawing/2014/main" id="{00000000-0008-0000-0700-0000BE000000}"/>
            </a:ext>
          </a:extLst>
        </xdr:cNvPr>
        <xdr:cNvSpPr/>
      </xdr:nvSpPr>
      <xdr:spPr>
        <a:xfrm>
          <a:off x="1079500" y="1334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89971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4" y="1312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164021</xdr:rowOff>
    </xdr:from>
    <xdr:to>
      <xdr:col>6</xdr:col>
      <xdr:colOff>561975</xdr:colOff>
      <xdr:row>77</xdr:row>
      <xdr:rowOff>94171</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4584700" y="1319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142448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7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147,085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149237</xdr:rowOff>
    </xdr:from>
    <xdr:to>
      <xdr:col>5</xdr:col>
      <xdr:colOff>409575</xdr:colOff>
      <xdr:row>78</xdr:row>
      <xdr:rowOff>79387</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3746500" y="1335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70514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4" y="1344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134,749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36297</xdr:rowOff>
    </xdr:from>
    <xdr:to>
      <xdr:col>4</xdr:col>
      <xdr:colOff>206375</xdr:colOff>
      <xdr:row>77</xdr:row>
      <xdr:rowOff>137897</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2857500" y="1323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129024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4" y="13330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143,642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87440</xdr:rowOff>
    </xdr:from>
    <xdr:to>
      <xdr:col>3</xdr:col>
      <xdr:colOff>3175</xdr:colOff>
      <xdr:row>78</xdr:row>
      <xdr:rowOff>17590</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1968500" y="132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8717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4" y="13381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139,615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53276</xdr:rowOff>
    </xdr:from>
    <xdr:to>
      <xdr:col>1</xdr:col>
      <xdr:colOff>485775</xdr:colOff>
      <xdr:row>78</xdr:row>
      <xdr:rowOff>154876</xdr:rowOff>
    </xdr:to>
    <xdr:sp macro="" textlink="">
      <xdr:nvSpPr>
        <xdr:cNvPr id="205" name="円/楕円 204">
          <a:extLst>
            <a:ext uri="{FF2B5EF4-FFF2-40B4-BE49-F238E27FC236}">
              <a16:creationId xmlns:a16="http://schemas.microsoft.com/office/drawing/2014/main" id="{00000000-0008-0000-0700-0000CD000000}"/>
            </a:ext>
          </a:extLst>
        </xdr:cNvPr>
        <xdr:cNvSpPr/>
      </xdr:nvSpPr>
      <xdr:spPr>
        <a:xfrm>
          <a:off x="1079500" y="1342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146003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4" y="13519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97199</xdr:rowOff>
    </xdr:from>
    <xdr:to>
      <xdr:col>6</xdr:col>
      <xdr:colOff>510540</xdr:colOff>
      <xdr:row>99</xdr:row>
      <xdr:rowOff>23267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99149"/>
          <a:ext cx="1270" cy="129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27094</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0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21,112</a:t>
          </a:r>
          <a:endParaRPr kumimoji="1" lang="ja-JP" altLang="en-US" sz="1000" b="1">
            <a:latin typeface="ＭＳ Ｐゴシック"/>
          </a:endParaRPr>
        </a:p>
      </xdr:txBody>
    </xdr:sp>
    <xdr:clientData/>
  </xdr:oneCellAnchor>
  <xdr:twoCellAnchor>
    <xdr:from>
      <xdr:col>6</xdr:col>
      <xdr:colOff>422275</xdr:colOff>
      <xdr:row>99</xdr:row>
      <xdr:rowOff>23267</xdr:rowOff>
    </xdr:from>
    <xdr:to>
      <xdr:col>6</xdr:col>
      <xdr:colOff>600075</xdr:colOff>
      <xdr:row>99</xdr:row>
      <xdr:rowOff>23267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43876</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7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89,231</a:t>
          </a:r>
          <a:endParaRPr kumimoji="1" lang="ja-JP" altLang="en-US" sz="1000" b="1">
            <a:latin typeface="ＭＳ Ｐゴシック"/>
          </a:endParaRPr>
        </a:p>
      </xdr:txBody>
    </xdr:sp>
    <xdr:clientData/>
  </xdr:oneCellAnchor>
  <xdr:twoCellAnchor>
    <xdr:from>
      <xdr:col>6</xdr:col>
      <xdr:colOff>422275</xdr:colOff>
      <xdr:row>91</xdr:row>
      <xdr:rowOff>97199</xdr:rowOff>
    </xdr:from>
    <xdr:to>
      <xdr:col>6</xdr:col>
      <xdr:colOff>600075</xdr:colOff>
      <xdr:row>91</xdr:row>
      <xdr:rowOff>97199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9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32734</xdr:rowOff>
    </xdr:from>
    <xdr:to>
      <xdr:col>6</xdr:col>
      <xdr:colOff>511175</xdr:colOff>
      <xdr:row>97</xdr:row>
      <xdr:rowOff>37858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63384"/>
          <a:ext cx="838200" cy="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8011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29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47,447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156584</xdr:rowOff>
    </xdr:from>
    <xdr:to>
      <xdr:col>6</xdr:col>
      <xdr:colOff>561975</xdr:colOff>
      <xdr:row>96</xdr:row>
      <xdr:rowOff>86734</xdr:rowOff>
    </xdr:to>
    <xdr:sp macro="" textlink="">
      <xdr:nvSpPr>
        <xdr:cNvPr id="238" name="フローチャート : 判断 237">
          <a:extLst>
            <a:ext uri="{FF2B5EF4-FFF2-40B4-BE49-F238E27FC236}">
              <a16:creationId xmlns:a16="http://schemas.microsoft.com/office/drawing/2014/main" id="{00000000-0008-0000-0700-0000EE000000}"/>
            </a:ext>
          </a:extLst>
        </xdr:cNvPr>
        <xdr:cNvSpPr/>
      </xdr:nvSpPr>
      <xdr:spPr>
        <a:xfrm>
          <a:off x="45847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20199</xdr:rowOff>
    </xdr:from>
    <xdr:to>
      <xdr:col>5</xdr:col>
      <xdr:colOff>358775</xdr:colOff>
      <xdr:row>97</xdr:row>
      <xdr:rowOff>37858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650849"/>
          <a:ext cx="889000" cy="1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127419</xdr:rowOff>
    </xdr:from>
    <xdr:to>
      <xdr:col>5</xdr:col>
      <xdr:colOff>409575</xdr:colOff>
      <xdr:row>96</xdr:row>
      <xdr:rowOff>57569</xdr:rowOff>
    </xdr:to>
    <xdr:sp macro="" textlink="">
      <xdr:nvSpPr>
        <xdr:cNvPr id="240" name="フローチャート : 判断 239">
          <a:extLst>
            <a:ext uri="{FF2B5EF4-FFF2-40B4-BE49-F238E27FC236}">
              <a16:creationId xmlns:a16="http://schemas.microsoft.com/office/drawing/2014/main" id="{00000000-0008-0000-0700-0000F0000000}"/>
            </a:ext>
          </a:extLst>
        </xdr:cNvPr>
        <xdr:cNvSpPr/>
      </xdr:nvSpPr>
      <xdr:spPr>
        <a:xfrm>
          <a:off x="3746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74096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1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20199</xdr:rowOff>
    </xdr:from>
    <xdr:to>
      <xdr:col>4</xdr:col>
      <xdr:colOff>155575</xdr:colOff>
      <xdr:row>97</xdr:row>
      <xdr:rowOff>40945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650849"/>
          <a:ext cx="889000" cy="2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160623</xdr:rowOff>
    </xdr:from>
    <xdr:to>
      <xdr:col>4</xdr:col>
      <xdr:colOff>206375</xdr:colOff>
      <xdr:row>96</xdr:row>
      <xdr:rowOff>90773</xdr:rowOff>
    </xdr:to>
    <xdr:sp macro="" textlink="">
      <xdr:nvSpPr>
        <xdr:cNvPr id="243" name="フローチャート : 判断 242">
          <a:extLst>
            <a:ext uri="{FF2B5EF4-FFF2-40B4-BE49-F238E27FC236}">
              <a16:creationId xmlns:a16="http://schemas.microsoft.com/office/drawing/2014/main" id="{00000000-0008-0000-0700-0000F3000000}"/>
            </a:ext>
          </a:extLst>
        </xdr:cNvPr>
        <xdr:cNvSpPr/>
      </xdr:nvSpPr>
      <xdr:spPr>
        <a:xfrm>
          <a:off x="2857500" y="164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107300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2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15436</xdr:rowOff>
    </xdr:from>
    <xdr:to>
      <xdr:col>2</xdr:col>
      <xdr:colOff>638175</xdr:colOff>
      <xdr:row>97</xdr:row>
      <xdr:rowOff>40945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646086"/>
          <a:ext cx="889000" cy="2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7519</xdr:rowOff>
    </xdr:from>
    <xdr:to>
      <xdr:col>3</xdr:col>
      <xdr:colOff>3175</xdr:colOff>
      <xdr:row>96</xdr:row>
      <xdr:rowOff>109119</xdr:rowOff>
    </xdr:to>
    <xdr:sp macro="" textlink="">
      <xdr:nvSpPr>
        <xdr:cNvPr id="246" name="フローチャート : 判断 245">
          <a:extLst>
            <a:ext uri="{FF2B5EF4-FFF2-40B4-BE49-F238E27FC236}">
              <a16:creationId xmlns:a16="http://schemas.microsoft.com/office/drawing/2014/main" id="{00000000-0008-0000-0700-0000F6000000}"/>
            </a:ext>
          </a:extLst>
        </xdr:cNvPr>
        <xdr:cNvSpPr/>
      </xdr:nvSpPr>
      <xdr:spPr>
        <a:xfrm>
          <a:off x="1968500" y="1646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125646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24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164681</xdr:rowOff>
    </xdr:from>
    <xdr:to>
      <xdr:col>1</xdr:col>
      <xdr:colOff>485775</xdr:colOff>
      <xdr:row>96</xdr:row>
      <xdr:rowOff>94831</xdr:rowOff>
    </xdr:to>
    <xdr:sp macro="" textlink="">
      <xdr:nvSpPr>
        <xdr:cNvPr id="248" name="フローチャート : 判断 247">
          <a:extLst>
            <a:ext uri="{FF2B5EF4-FFF2-40B4-BE49-F238E27FC236}">
              <a16:creationId xmlns:a16="http://schemas.microsoft.com/office/drawing/2014/main" id="{00000000-0008-0000-0700-0000F8000000}"/>
            </a:ext>
          </a:extLst>
        </xdr:cNvPr>
        <xdr:cNvSpPr/>
      </xdr:nvSpPr>
      <xdr:spPr>
        <a:xfrm>
          <a:off x="1079500" y="1645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111358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22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153384</xdr:rowOff>
    </xdr:from>
    <xdr:to>
      <xdr:col>6</xdr:col>
      <xdr:colOff>561975</xdr:colOff>
      <xdr:row>97</xdr:row>
      <xdr:rowOff>83534</xdr:rowOff>
    </xdr:to>
    <xdr:sp macro="" textlink="">
      <xdr:nvSpPr>
        <xdr:cNvPr id="255" name="円/楕円 254">
          <a:extLst>
            <a:ext uri="{FF2B5EF4-FFF2-40B4-BE49-F238E27FC236}">
              <a16:creationId xmlns:a16="http://schemas.microsoft.com/office/drawing/2014/main" id="{00000000-0008-0000-0700-0000FF000000}"/>
            </a:ext>
          </a:extLst>
        </xdr:cNvPr>
        <xdr:cNvSpPr/>
      </xdr:nvSpPr>
      <xdr:spPr>
        <a:xfrm>
          <a:off x="4584700" y="1661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131811</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9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38,615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158508</xdr:rowOff>
    </xdr:from>
    <xdr:to>
      <xdr:col>5</xdr:col>
      <xdr:colOff>409575</xdr:colOff>
      <xdr:row>97</xdr:row>
      <xdr:rowOff>88658</xdr:rowOff>
    </xdr:to>
    <xdr:sp macro="" textlink="">
      <xdr:nvSpPr>
        <xdr:cNvPr id="257" name="円/楕円 256">
          <a:extLst>
            <a:ext uri="{FF2B5EF4-FFF2-40B4-BE49-F238E27FC236}">
              <a16:creationId xmlns:a16="http://schemas.microsoft.com/office/drawing/2014/main" id="{00000000-0008-0000-0700-000001010000}"/>
            </a:ext>
          </a:extLst>
        </xdr:cNvPr>
        <xdr:cNvSpPr/>
      </xdr:nvSpPr>
      <xdr:spPr>
        <a:xfrm>
          <a:off x="3746500" y="1661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79785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71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38,346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140849</xdr:rowOff>
    </xdr:from>
    <xdr:to>
      <xdr:col>4</xdr:col>
      <xdr:colOff>206375</xdr:colOff>
      <xdr:row>97</xdr:row>
      <xdr:rowOff>70999</xdr:rowOff>
    </xdr:to>
    <xdr:sp macro="" textlink="">
      <xdr:nvSpPr>
        <xdr:cNvPr id="259" name="円/楕円 258">
          <a:extLst>
            <a:ext uri="{FF2B5EF4-FFF2-40B4-BE49-F238E27FC236}">
              <a16:creationId xmlns:a16="http://schemas.microsoft.com/office/drawing/2014/main" id="{00000000-0008-0000-0700-000003010000}"/>
            </a:ext>
          </a:extLst>
        </xdr:cNvPr>
        <xdr:cNvSpPr/>
      </xdr:nvSpPr>
      <xdr:spPr>
        <a:xfrm>
          <a:off x="2857500" y="1660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62126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69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39,273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161595</xdr:rowOff>
    </xdr:from>
    <xdr:to>
      <xdr:col>3</xdr:col>
      <xdr:colOff>3175</xdr:colOff>
      <xdr:row>97</xdr:row>
      <xdr:rowOff>91745</xdr:rowOff>
    </xdr:to>
    <xdr:sp macro="" textlink="">
      <xdr:nvSpPr>
        <xdr:cNvPr id="261" name="円/楕円 260">
          <a:extLst>
            <a:ext uri="{FF2B5EF4-FFF2-40B4-BE49-F238E27FC236}">
              <a16:creationId xmlns:a16="http://schemas.microsoft.com/office/drawing/2014/main" id="{00000000-0008-0000-0700-000005010000}"/>
            </a:ext>
          </a:extLst>
        </xdr:cNvPr>
        <xdr:cNvSpPr/>
      </xdr:nvSpPr>
      <xdr:spPr>
        <a:xfrm>
          <a:off x="1968500" y="166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82872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71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38,184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136086</xdr:rowOff>
    </xdr:from>
    <xdr:to>
      <xdr:col>1</xdr:col>
      <xdr:colOff>485775</xdr:colOff>
      <xdr:row>97</xdr:row>
      <xdr:rowOff>66236</xdr:rowOff>
    </xdr:to>
    <xdr:sp macro="" textlink="">
      <xdr:nvSpPr>
        <xdr:cNvPr id="263" name="円/楕円 262">
          <a:extLst>
            <a:ext uri="{FF2B5EF4-FFF2-40B4-BE49-F238E27FC236}">
              <a16:creationId xmlns:a16="http://schemas.microsoft.com/office/drawing/2014/main" id="{00000000-0008-0000-0700-000007010000}"/>
            </a:ext>
          </a:extLst>
        </xdr:cNvPr>
        <xdr:cNvSpPr/>
      </xdr:nvSpPr>
      <xdr:spPr>
        <a:xfrm>
          <a:off x="1079500" y="1659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57363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68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126555</xdr:rowOff>
    </xdr:from>
    <xdr:to>
      <xdr:col>15</xdr:col>
      <xdr:colOff>180340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270055"/>
          <a:ext cx="1270" cy="146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73232</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04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7,669</a:t>
          </a:r>
          <a:endParaRPr kumimoji="1" lang="ja-JP" altLang="en-US" sz="1000" b="1">
            <a:latin typeface="ＭＳ Ｐゴシック"/>
          </a:endParaRPr>
        </a:p>
      </xdr:txBody>
    </xdr:sp>
    <xdr:clientData/>
  </xdr:oneCellAnchor>
  <xdr:twoCellAnchor>
    <xdr:from>
      <xdr:col>15</xdr:col>
      <xdr:colOff>92075</xdr:colOff>
      <xdr:row>30</xdr:row>
      <xdr:rowOff>126555</xdr:rowOff>
    </xdr:from>
    <xdr:to>
      <xdr:col>15</xdr:col>
      <xdr:colOff>269875</xdr:colOff>
      <xdr:row>30</xdr:row>
      <xdr:rowOff>126555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27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168847</xdr:rowOff>
    </xdr:from>
    <xdr:to>
      <xdr:col>15</xdr:col>
      <xdr:colOff>180975</xdr:colOff>
      <xdr:row>36</xdr:row>
      <xdr:rowOff>169037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341047"/>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152861</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96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2984</xdr:rowOff>
    </xdr:from>
    <xdr:to>
      <xdr:col>15</xdr:col>
      <xdr:colOff>231775</xdr:colOff>
      <xdr:row>38</xdr:row>
      <xdr:rowOff>104584</xdr:rowOff>
    </xdr:to>
    <xdr:sp macro="" textlink="">
      <xdr:nvSpPr>
        <xdr:cNvPr id="295" name="フローチャート : 判断 294">
          <a:extLst>
            <a:ext uri="{FF2B5EF4-FFF2-40B4-BE49-F238E27FC236}">
              <a16:creationId xmlns:a16="http://schemas.microsoft.com/office/drawing/2014/main" id="{00000000-0008-0000-0700-000027010000}"/>
            </a:ext>
          </a:extLst>
        </xdr:cNvPr>
        <xdr:cNvSpPr/>
      </xdr:nvSpPr>
      <xdr:spPr>
        <a:xfrm>
          <a:off x="104267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158178</xdr:rowOff>
    </xdr:from>
    <xdr:to>
      <xdr:col>14</xdr:col>
      <xdr:colOff>28575</xdr:colOff>
      <xdr:row>36</xdr:row>
      <xdr:rowOff>168847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330378"/>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99187</xdr:rowOff>
    </xdr:from>
    <xdr:to>
      <xdr:col>14</xdr:col>
      <xdr:colOff>79375</xdr:colOff>
      <xdr:row>38</xdr:row>
      <xdr:rowOff>29337</xdr:rowOff>
    </xdr:to>
    <xdr:sp macro="" textlink="">
      <xdr:nvSpPr>
        <xdr:cNvPr id="297" name="フローチャート : 判断 296">
          <a:extLst>
            <a:ext uri="{FF2B5EF4-FFF2-40B4-BE49-F238E27FC236}">
              <a16:creationId xmlns:a16="http://schemas.microsoft.com/office/drawing/2014/main" id="{00000000-0008-0000-0700-000029010000}"/>
            </a:ext>
          </a:extLst>
        </xdr:cNvPr>
        <xdr:cNvSpPr/>
      </xdr:nvSpPr>
      <xdr:spPr>
        <a:xfrm>
          <a:off x="9588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20464</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7" y="653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131699</xdr:rowOff>
    </xdr:from>
    <xdr:to>
      <xdr:col>12</xdr:col>
      <xdr:colOff>511175</xdr:colOff>
      <xdr:row>36</xdr:row>
      <xdr:rowOff>158178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5960999"/>
          <a:ext cx="889000" cy="36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18986</xdr:rowOff>
    </xdr:from>
    <xdr:to>
      <xdr:col>12</xdr:col>
      <xdr:colOff>561975</xdr:colOff>
      <xdr:row>37</xdr:row>
      <xdr:rowOff>120586</xdr:rowOff>
    </xdr:to>
    <xdr:sp macro="" textlink="">
      <xdr:nvSpPr>
        <xdr:cNvPr id="300" name="フローチャート : 判断 299">
          <a:extLst>
            <a:ext uri="{FF2B5EF4-FFF2-40B4-BE49-F238E27FC236}">
              <a16:creationId xmlns:a16="http://schemas.microsoft.com/office/drawing/2014/main" id="{00000000-0008-0000-0700-00002C010000}"/>
            </a:ext>
          </a:extLst>
        </xdr:cNvPr>
        <xdr:cNvSpPr/>
      </xdr:nvSpPr>
      <xdr:spPr>
        <a:xfrm>
          <a:off x="8699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111713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7" y="64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65977</xdr:rowOff>
    </xdr:from>
    <xdr:to>
      <xdr:col>11</xdr:col>
      <xdr:colOff>307975</xdr:colOff>
      <xdr:row>34</xdr:row>
      <xdr:rowOff>131699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5723827"/>
          <a:ext cx="889000" cy="23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64897</xdr:rowOff>
    </xdr:from>
    <xdr:to>
      <xdr:col>11</xdr:col>
      <xdr:colOff>358775</xdr:colOff>
      <xdr:row>36</xdr:row>
      <xdr:rowOff>166497</xdr:rowOff>
    </xdr:to>
    <xdr:sp macro="" textlink="">
      <xdr:nvSpPr>
        <xdr:cNvPr id="303" name="フローチャート : 判断 302">
          <a:extLst>
            <a:ext uri="{FF2B5EF4-FFF2-40B4-BE49-F238E27FC236}">
              <a16:creationId xmlns:a16="http://schemas.microsoft.com/office/drawing/2014/main" id="{00000000-0008-0000-0700-00002F010000}"/>
            </a:ext>
          </a:extLst>
        </xdr:cNvPr>
        <xdr:cNvSpPr/>
      </xdr:nvSpPr>
      <xdr:spPr>
        <a:xfrm>
          <a:off x="7810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157624</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7" y="63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163004</xdr:rowOff>
    </xdr:from>
    <xdr:to>
      <xdr:col>10</xdr:col>
      <xdr:colOff>155575</xdr:colOff>
      <xdr:row>36</xdr:row>
      <xdr:rowOff>93154</xdr:rowOff>
    </xdr:to>
    <xdr:sp macro="" textlink="">
      <xdr:nvSpPr>
        <xdr:cNvPr id="305" name="フローチャート : 判断 304">
          <a:extLst>
            <a:ext uri="{FF2B5EF4-FFF2-40B4-BE49-F238E27FC236}">
              <a16:creationId xmlns:a16="http://schemas.microsoft.com/office/drawing/2014/main" id="{00000000-0008-0000-0700-000031010000}"/>
            </a:ext>
          </a:extLst>
        </xdr:cNvPr>
        <xdr:cNvSpPr/>
      </xdr:nvSpPr>
      <xdr:spPr>
        <a:xfrm>
          <a:off x="6921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84281</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7" y="62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118237</xdr:rowOff>
    </xdr:from>
    <xdr:to>
      <xdr:col>15</xdr:col>
      <xdr:colOff>231775</xdr:colOff>
      <xdr:row>37</xdr:row>
      <xdr:rowOff>48387</xdr:rowOff>
    </xdr:to>
    <xdr:sp macro="" textlink="">
      <xdr:nvSpPr>
        <xdr:cNvPr id="312" name="円/楕円 311">
          <a:extLst>
            <a:ext uri="{FF2B5EF4-FFF2-40B4-BE49-F238E27FC236}">
              <a16:creationId xmlns:a16="http://schemas.microsoft.com/office/drawing/2014/main" id="{00000000-0008-0000-0700-000038010000}"/>
            </a:ext>
          </a:extLst>
        </xdr:cNvPr>
        <xdr:cNvSpPr/>
      </xdr:nvSpPr>
      <xdr:spPr>
        <a:xfrm>
          <a:off x="10426700" y="62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141114</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14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118047</xdr:rowOff>
    </xdr:from>
    <xdr:to>
      <xdr:col>14</xdr:col>
      <xdr:colOff>79375</xdr:colOff>
      <xdr:row>37</xdr:row>
      <xdr:rowOff>48197</xdr:rowOff>
    </xdr:to>
    <xdr:sp macro="" textlink="">
      <xdr:nvSpPr>
        <xdr:cNvPr id="314" name="円/楕円 313">
          <a:extLst>
            <a:ext uri="{FF2B5EF4-FFF2-40B4-BE49-F238E27FC236}">
              <a16:creationId xmlns:a16="http://schemas.microsoft.com/office/drawing/2014/main" id="{00000000-0008-0000-0700-00003A010000}"/>
            </a:ext>
          </a:extLst>
        </xdr:cNvPr>
        <xdr:cNvSpPr/>
      </xdr:nvSpPr>
      <xdr:spPr>
        <a:xfrm>
          <a:off x="9588500" y="629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64724</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7" y="606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107378</xdr:rowOff>
    </xdr:from>
    <xdr:to>
      <xdr:col>12</xdr:col>
      <xdr:colOff>561975</xdr:colOff>
      <xdr:row>37</xdr:row>
      <xdr:rowOff>37528</xdr:rowOff>
    </xdr:to>
    <xdr:sp macro="" textlink="">
      <xdr:nvSpPr>
        <xdr:cNvPr id="316" name="円/楕円 315">
          <a:extLst>
            <a:ext uri="{FF2B5EF4-FFF2-40B4-BE49-F238E27FC236}">
              <a16:creationId xmlns:a16="http://schemas.microsoft.com/office/drawing/2014/main" id="{00000000-0008-0000-0700-00003C010000}"/>
            </a:ext>
          </a:extLst>
        </xdr:cNvPr>
        <xdr:cNvSpPr/>
      </xdr:nvSpPr>
      <xdr:spPr>
        <a:xfrm>
          <a:off x="8699500" y="627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54055</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7" y="605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2,103</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80899</xdr:rowOff>
    </xdr:from>
    <xdr:to>
      <xdr:col>11</xdr:col>
      <xdr:colOff>358775</xdr:colOff>
      <xdr:row>35</xdr:row>
      <xdr:rowOff>11049</xdr:rowOff>
    </xdr:to>
    <xdr:sp macro="" textlink="">
      <xdr:nvSpPr>
        <xdr:cNvPr id="318" name="円/楕円 317">
          <a:extLst>
            <a:ext uri="{FF2B5EF4-FFF2-40B4-BE49-F238E27FC236}">
              <a16:creationId xmlns:a16="http://schemas.microsoft.com/office/drawing/2014/main" id="{00000000-0008-0000-0700-00003E010000}"/>
            </a:ext>
          </a:extLst>
        </xdr:cNvPr>
        <xdr:cNvSpPr/>
      </xdr:nvSpPr>
      <xdr:spPr>
        <a:xfrm>
          <a:off x="7810500" y="591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27576</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7" y="568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4,042</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15177</xdr:rowOff>
    </xdr:from>
    <xdr:to>
      <xdr:col>10</xdr:col>
      <xdr:colOff>155575</xdr:colOff>
      <xdr:row>33</xdr:row>
      <xdr:rowOff>116777</xdr:rowOff>
    </xdr:to>
    <xdr:sp macro="" textlink="">
      <xdr:nvSpPr>
        <xdr:cNvPr id="320" name="円/楕円 319">
          <a:extLst>
            <a:ext uri="{FF2B5EF4-FFF2-40B4-BE49-F238E27FC236}">
              <a16:creationId xmlns:a16="http://schemas.microsoft.com/office/drawing/2014/main" id="{00000000-0008-0000-0700-000040010000}"/>
            </a:ext>
          </a:extLst>
        </xdr:cNvPr>
        <xdr:cNvSpPr/>
      </xdr:nvSpPr>
      <xdr:spPr>
        <a:xfrm>
          <a:off x="6921500" y="567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133304</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7" y="544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166887</xdr:rowOff>
    </xdr:from>
    <xdr:to>
      <xdr:col>15</xdr:col>
      <xdr:colOff>180340</xdr:colOff>
      <xdr:row>58</xdr:row>
      <xdr:rowOff>124319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739387"/>
          <a:ext cx="1270" cy="132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128146</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07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8,942</a:t>
          </a:r>
          <a:endParaRPr kumimoji="1" lang="ja-JP" altLang="en-US" sz="1000" b="1">
            <a:latin typeface="ＭＳ Ｐゴシック"/>
          </a:endParaRPr>
        </a:p>
      </xdr:txBody>
    </xdr:sp>
    <xdr:clientData/>
  </xdr:oneCellAnchor>
  <xdr:twoCellAnchor>
    <xdr:from>
      <xdr:col>15</xdr:col>
      <xdr:colOff>92075</xdr:colOff>
      <xdr:row>58</xdr:row>
      <xdr:rowOff>124319</xdr:rowOff>
    </xdr:from>
    <xdr:to>
      <xdr:col>15</xdr:col>
      <xdr:colOff>269875</xdr:colOff>
      <xdr:row>58</xdr:row>
      <xdr:rowOff>124319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06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113564</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1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90,335</a:t>
          </a:r>
          <a:endParaRPr kumimoji="1" lang="ja-JP" altLang="en-US" sz="1000" b="1">
            <a:latin typeface="ＭＳ Ｐゴシック"/>
          </a:endParaRPr>
        </a:p>
      </xdr:txBody>
    </xdr:sp>
    <xdr:clientData/>
  </xdr:oneCellAnchor>
  <xdr:twoCellAnchor>
    <xdr:from>
      <xdr:col>15</xdr:col>
      <xdr:colOff>92075</xdr:colOff>
      <xdr:row>50</xdr:row>
      <xdr:rowOff>166887</xdr:rowOff>
    </xdr:from>
    <xdr:to>
      <xdr:col>15</xdr:col>
      <xdr:colOff>269875</xdr:colOff>
      <xdr:row>50</xdr:row>
      <xdr:rowOff>166887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73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166446</xdr:rowOff>
    </xdr:from>
    <xdr:to>
      <xdr:col>15</xdr:col>
      <xdr:colOff>180975</xdr:colOff>
      <xdr:row>55</xdr:row>
      <xdr:rowOff>167214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596196"/>
          <a:ext cx="8382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11092</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612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32665</xdr:rowOff>
    </xdr:from>
    <xdr:to>
      <xdr:col>15</xdr:col>
      <xdr:colOff>231775</xdr:colOff>
      <xdr:row>56</xdr:row>
      <xdr:rowOff>134265</xdr:rowOff>
    </xdr:to>
    <xdr:sp macro="" textlink="">
      <xdr:nvSpPr>
        <xdr:cNvPr id="354" name="フローチャート : 判断 353">
          <a:extLst>
            <a:ext uri="{FF2B5EF4-FFF2-40B4-BE49-F238E27FC236}">
              <a16:creationId xmlns:a16="http://schemas.microsoft.com/office/drawing/2014/main" id="{00000000-0008-0000-0700-000062010000}"/>
            </a:ext>
          </a:extLst>
        </xdr:cNvPr>
        <xdr:cNvSpPr/>
      </xdr:nvSpPr>
      <xdr:spPr>
        <a:xfrm>
          <a:off x="104267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120645</xdr:rowOff>
    </xdr:from>
    <xdr:to>
      <xdr:col>14</xdr:col>
      <xdr:colOff>28575</xdr:colOff>
      <xdr:row>55</xdr:row>
      <xdr:rowOff>166446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550395"/>
          <a:ext cx="889000" cy="4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18295</xdr:rowOff>
    </xdr:from>
    <xdr:to>
      <xdr:col>14</xdr:col>
      <xdr:colOff>79375</xdr:colOff>
      <xdr:row>56</xdr:row>
      <xdr:rowOff>119895</xdr:rowOff>
    </xdr:to>
    <xdr:sp macro="" textlink="">
      <xdr:nvSpPr>
        <xdr:cNvPr id="356" name="フローチャート : 判断 355">
          <a:extLst>
            <a:ext uri="{FF2B5EF4-FFF2-40B4-BE49-F238E27FC236}">
              <a16:creationId xmlns:a16="http://schemas.microsoft.com/office/drawing/2014/main" id="{00000000-0008-0000-0700-000064010000}"/>
            </a:ext>
          </a:extLst>
        </xdr:cNvPr>
        <xdr:cNvSpPr/>
      </xdr:nvSpPr>
      <xdr:spPr>
        <a:xfrm>
          <a:off x="9588500" y="96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111022</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7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101850</xdr:rowOff>
    </xdr:from>
    <xdr:to>
      <xdr:col>12</xdr:col>
      <xdr:colOff>511175</xdr:colOff>
      <xdr:row>55</xdr:row>
      <xdr:rowOff>120645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9531600"/>
          <a:ext cx="889000" cy="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100477</xdr:rowOff>
    </xdr:from>
    <xdr:to>
      <xdr:col>12</xdr:col>
      <xdr:colOff>561975</xdr:colOff>
      <xdr:row>57</xdr:row>
      <xdr:rowOff>30627</xdr:rowOff>
    </xdr:to>
    <xdr:sp macro="" textlink="">
      <xdr:nvSpPr>
        <xdr:cNvPr id="359" name="フローチャート : 判断 358">
          <a:extLst>
            <a:ext uri="{FF2B5EF4-FFF2-40B4-BE49-F238E27FC236}">
              <a16:creationId xmlns:a16="http://schemas.microsoft.com/office/drawing/2014/main" id="{00000000-0008-0000-0700-000067010000}"/>
            </a:ext>
          </a:extLst>
        </xdr:cNvPr>
        <xdr:cNvSpPr/>
      </xdr:nvSpPr>
      <xdr:spPr>
        <a:xfrm>
          <a:off x="8699500" y="970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21754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79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166087</xdr:rowOff>
    </xdr:from>
    <xdr:to>
      <xdr:col>11</xdr:col>
      <xdr:colOff>307975</xdr:colOff>
      <xdr:row>55</xdr:row>
      <xdr:rowOff>101850</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424387"/>
          <a:ext cx="889000" cy="10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103857</xdr:rowOff>
    </xdr:from>
    <xdr:to>
      <xdr:col>11</xdr:col>
      <xdr:colOff>358775</xdr:colOff>
      <xdr:row>57</xdr:row>
      <xdr:rowOff>34007</xdr:rowOff>
    </xdr:to>
    <xdr:sp macro="" textlink="">
      <xdr:nvSpPr>
        <xdr:cNvPr id="362" name="フローチャート : 判断 361">
          <a:extLst>
            <a:ext uri="{FF2B5EF4-FFF2-40B4-BE49-F238E27FC236}">
              <a16:creationId xmlns:a16="http://schemas.microsoft.com/office/drawing/2014/main" id="{00000000-0008-0000-0700-00006A010000}"/>
            </a:ext>
          </a:extLst>
        </xdr:cNvPr>
        <xdr:cNvSpPr/>
      </xdr:nvSpPr>
      <xdr:spPr>
        <a:xfrm>
          <a:off x="7810500" y="97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25134</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79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123582</xdr:rowOff>
    </xdr:from>
    <xdr:to>
      <xdr:col>10</xdr:col>
      <xdr:colOff>155575</xdr:colOff>
      <xdr:row>57</xdr:row>
      <xdr:rowOff>53732</xdr:rowOff>
    </xdr:to>
    <xdr:sp macro="" textlink="">
      <xdr:nvSpPr>
        <xdr:cNvPr id="364" name="フローチャート : 判断 363">
          <a:extLst>
            <a:ext uri="{FF2B5EF4-FFF2-40B4-BE49-F238E27FC236}">
              <a16:creationId xmlns:a16="http://schemas.microsoft.com/office/drawing/2014/main" id="{00000000-0008-0000-0700-00006C010000}"/>
            </a:ext>
          </a:extLst>
        </xdr:cNvPr>
        <xdr:cNvSpPr/>
      </xdr:nvSpPr>
      <xdr:spPr>
        <a:xfrm>
          <a:off x="6921500" y="972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44859</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81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116414</xdr:rowOff>
    </xdr:from>
    <xdr:to>
      <xdr:col>15</xdr:col>
      <xdr:colOff>231775</xdr:colOff>
      <xdr:row>56</xdr:row>
      <xdr:rowOff>46564</xdr:rowOff>
    </xdr:to>
    <xdr:sp macro="" textlink="">
      <xdr:nvSpPr>
        <xdr:cNvPr id="371" name="円/楕円 370">
          <a:extLst>
            <a:ext uri="{FF2B5EF4-FFF2-40B4-BE49-F238E27FC236}">
              <a16:creationId xmlns:a16="http://schemas.microsoft.com/office/drawing/2014/main" id="{00000000-0008-0000-0700-000073010000}"/>
            </a:ext>
          </a:extLst>
        </xdr:cNvPr>
        <xdr:cNvSpPr/>
      </xdr:nvSpPr>
      <xdr:spPr>
        <a:xfrm>
          <a:off x="10426700" y="95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139291</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3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37,815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115646</xdr:rowOff>
    </xdr:from>
    <xdr:to>
      <xdr:col>14</xdr:col>
      <xdr:colOff>79375</xdr:colOff>
      <xdr:row>56</xdr:row>
      <xdr:rowOff>45796</xdr:rowOff>
    </xdr:to>
    <xdr:sp macro="" textlink="">
      <xdr:nvSpPr>
        <xdr:cNvPr id="373" name="円/楕円 372">
          <a:extLst>
            <a:ext uri="{FF2B5EF4-FFF2-40B4-BE49-F238E27FC236}">
              <a16:creationId xmlns:a16="http://schemas.microsoft.com/office/drawing/2014/main" id="{00000000-0008-0000-0700-000075010000}"/>
            </a:ext>
          </a:extLst>
        </xdr:cNvPr>
        <xdr:cNvSpPr/>
      </xdr:nvSpPr>
      <xdr:spPr>
        <a:xfrm>
          <a:off x="9588500" y="95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62323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32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37,862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69845</xdr:rowOff>
    </xdr:from>
    <xdr:to>
      <xdr:col>12</xdr:col>
      <xdr:colOff>561975</xdr:colOff>
      <xdr:row>55</xdr:row>
      <xdr:rowOff>171445</xdr:rowOff>
    </xdr:to>
    <xdr:sp macro="" textlink="">
      <xdr:nvSpPr>
        <xdr:cNvPr id="375" name="円/楕円 374">
          <a:extLst>
            <a:ext uri="{FF2B5EF4-FFF2-40B4-BE49-F238E27FC236}">
              <a16:creationId xmlns:a16="http://schemas.microsoft.com/office/drawing/2014/main" id="{00000000-0008-0000-0700-000077010000}"/>
            </a:ext>
          </a:extLst>
        </xdr:cNvPr>
        <xdr:cNvSpPr/>
      </xdr:nvSpPr>
      <xdr:spPr>
        <a:xfrm>
          <a:off x="8699500" y="949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16522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27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40,667</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51050</xdr:rowOff>
    </xdr:from>
    <xdr:to>
      <xdr:col>11</xdr:col>
      <xdr:colOff>358775</xdr:colOff>
      <xdr:row>55</xdr:row>
      <xdr:rowOff>152650</xdr:rowOff>
    </xdr:to>
    <xdr:sp macro="" textlink="">
      <xdr:nvSpPr>
        <xdr:cNvPr id="377" name="円/楕円 376">
          <a:extLst>
            <a:ext uri="{FF2B5EF4-FFF2-40B4-BE49-F238E27FC236}">
              <a16:creationId xmlns:a16="http://schemas.microsoft.com/office/drawing/2014/main" id="{00000000-0008-0000-0700-000079010000}"/>
            </a:ext>
          </a:extLst>
        </xdr:cNvPr>
        <xdr:cNvSpPr/>
      </xdr:nvSpPr>
      <xdr:spPr>
        <a:xfrm>
          <a:off x="7810500" y="948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169177</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25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41,818</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115287</xdr:rowOff>
    </xdr:from>
    <xdr:to>
      <xdr:col>10</xdr:col>
      <xdr:colOff>155575</xdr:colOff>
      <xdr:row>55</xdr:row>
      <xdr:rowOff>45437</xdr:rowOff>
    </xdr:to>
    <xdr:sp macro="" textlink="">
      <xdr:nvSpPr>
        <xdr:cNvPr id="379" name="円/楕円 378">
          <a:extLst>
            <a:ext uri="{FF2B5EF4-FFF2-40B4-BE49-F238E27FC236}">
              <a16:creationId xmlns:a16="http://schemas.microsoft.com/office/drawing/2014/main" id="{00000000-0008-0000-0700-00007B010000}"/>
            </a:ext>
          </a:extLst>
        </xdr:cNvPr>
        <xdr:cNvSpPr/>
      </xdr:nvSpPr>
      <xdr:spPr>
        <a:xfrm>
          <a:off x="6921500" y="937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61964</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14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24,829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167678</xdr:rowOff>
    </xdr:from>
    <xdr:to>
      <xdr:col>15</xdr:col>
      <xdr:colOff>180340</xdr:colOff>
      <xdr:row>79</xdr:row>
      <xdr:rowOff>9131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169178"/>
          <a:ext cx="1270" cy="1384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12958</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5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2,781</a:t>
          </a:r>
          <a:endParaRPr kumimoji="1" lang="ja-JP" altLang="en-US" sz="1000" b="1">
            <a:latin typeface="ＭＳ Ｐゴシック"/>
          </a:endParaRPr>
        </a:p>
      </xdr:txBody>
    </xdr:sp>
    <xdr:clientData/>
  </xdr:oneCellAnchor>
  <xdr:twoCellAnchor>
    <xdr:from>
      <xdr:col>15</xdr:col>
      <xdr:colOff>92075</xdr:colOff>
      <xdr:row>79</xdr:row>
      <xdr:rowOff>9131</xdr:rowOff>
    </xdr:from>
    <xdr:to>
      <xdr:col>15</xdr:col>
      <xdr:colOff>269875</xdr:colOff>
      <xdr:row>79</xdr:row>
      <xdr:rowOff>9131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5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114355</xdr:rowOff>
    </xdr:from>
    <xdr:ext cx="599010"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94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111,797</a:t>
          </a:r>
          <a:endParaRPr kumimoji="1" lang="ja-JP" altLang="en-US" sz="1000" b="1">
            <a:latin typeface="ＭＳ Ｐゴシック"/>
          </a:endParaRPr>
        </a:p>
      </xdr:txBody>
    </xdr:sp>
    <xdr:clientData/>
  </xdr:oneCellAnchor>
  <xdr:twoCellAnchor>
    <xdr:from>
      <xdr:col>15</xdr:col>
      <xdr:colOff>92075</xdr:colOff>
      <xdr:row>70</xdr:row>
      <xdr:rowOff>167678</xdr:rowOff>
    </xdr:from>
    <xdr:to>
      <xdr:col>15</xdr:col>
      <xdr:colOff>269875</xdr:colOff>
      <xdr:row>70</xdr:row>
      <xdr:rowOff>167678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16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124143</xdr:rowOff>
    </xdr:from>
    <xdr:to>
      <xdr:col>15</xdr:col>
      <xdr:colOff>180975</xdr:colOff>
      <xdr:row>77</xdr:row>
      <xdr:rowOff>170917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325793"/>
          <a:ext cx="838200" cy="4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98849</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300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17,018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120422</xdr:rowOff>
    </xdr:from>
    <xdr:to>
      <xdr:col>15</xdr:col>
      <xdr:colOff>231775</xdr:colOff>
      <xdr:row>78</xdr:row>
      <xdr:rowOff>50572</xdr:rowOff>
    </xdr:to>
    <xdr:sp macro="" textlink="">
      <xdr:nvSpPr>
        <xdr:cNvPr id="411" name="フローチャート : 判断 410">
          <a:extLst>
            <a:ext uri="{FF2B5EF4-FFF2-40B4-BE49-F238E27FC236}">
              <a16:creationId xmlns:a16="http://schemas.microsoft.com/office/drawing/2014/main" id="{00000000-0008-0000-0700-00009B010000}"/>
            </a:ext>
          </a:extLst>
        </xdr:cNvPr>
        <xdr:cNvSpPr/>
      </xdr:nvSpPr>
      <xdr:spPr>
        <a:xfrm>
          <a:off x="10426700" y="133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150634</xdr:rowOff>
    </xdr:from>
    <xdr:to>
      <xdr:col>14</xdr:col>
      <xdr:colOff>28575</xdr:colOff>
      <xdr:row>77</xdr:row>
      <xdr:rowOff>170917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3352284"/>
          <a:ext cx="889000" cy="2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134150</xdr:rowOff>
    </xdr:from>
    <xdr:to>
      <xdr:col>14</xdr:col>
      <xdr:colOff>79375</xdr:colOff>
      <xdr:row>78</xdr:row>
      <xdr:rowOff>64300</xdr:rowOff>
    </xdr:to>
    <xdr:sp macro="" textlink="">
      <xdr:nvSpPr>
        <xdr:cNvPr id="413" name="フローチャート : 判断 412">
          <a:extLst>
            <a:ext uri="{FF2B5EF4-FFF2-40B4-BE49-F238E27FC236}">
              <a16:creationId xmlns:a16="http://schemas.microsoft.com/office/drawing/2014/main" id="{00000000-0008-0000-0700-00009D010000}"/>
            </a:ext>
          </a:extLst>
        </xdr:cNvPr>
        <xdr:cNvSpPr/>
      </xdr:nvSpPr>
      <xdr:spPr>
        <a:xfrm>
          <a:off x="9588500" y="133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55427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42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133299</xdr:rowOff>
    </xdr:from>
    <xdr:to>
      <xdr:col>12</xdr:col>
      <xdr:colOff>511175</xdr:colOff>
      <xdr:row>77</xdr:row>
      <xdr:rowOff>150634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334949"/>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168047</xdr:rowOff>
    </xdr:from>
    <xdr:to>
      <xdr:col>12</xdr:col>
      <xdr:colOff>561975</xdr:colOff>
      <xdr:row>78</xdr:row>
      <xdr:rowOff>98197</xdr:rowOff>
    </xdr:to>
    <xdr:sp macro="" textlink="">
      <xdr:nvSpPr>
        <xdr:cNvPr id="416" name="フローチャート : 判断 415">
          <a:extLst>
            <a:ext uri="{FF2B5EF4-FFF2-40B4-BE49-F238E27FC236}">
              <a16:creationId xmlns:a16="http://schemas.microsoft.com/office/drawing/2014/main" id="{00000000-0008-0000-0700-0000A0010000}"/>
            </a:ext>
          </a:extLst>
        </xdr:cNvPr>
        <xdr:cNvSpPr/>
      </xdr:nvSpPr>
      <xdr:spPr>
        <a:xfrm>
          <a:off x="8699500" y="133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89324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4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85331</xdr:rowOff>
    </xdr:from>
    <xdr:to>
      <xdr:col>11</xdr:col>
      <xdr:colOff>307975</xdr:colOff>
      <xdr:row>77</xdr:row>
      <xdr:rowOff>133299</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286981"/>
          <a:ext cx="889000" cy="4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763</xdr:rowOff>
    </xdr:from>
    <xdr:to>
      <xdr:col>11</xdr:col>
      <xdr:colOff>358775</xdr:colOff>
      <xdr:row>78</xdr:row>
      <xdr:rowOff>102363</xdr:rowOff>
    </xdr:to>
    <xdr:sp macro="" textlink="">
      <xdr:nvSpPr>
        <xdr:cNvPr id="419" name="フローチャート : 判断 418">
          <a:extLst>
            <a:ext uri="{FF2B5EF4-FFF2-40B4-BE49-F238E27FC236}">
              <a16:creationId xmlns:a16="http://schemas.microsoft.com/office/drawing/2014/main" id="{00000000-0008-0000-0700-0000A3010000}"/>
            </a:ext>
          </a:extLst>
        </xdr:cNvPr>
        <xdr:cNvSpPr/>
      </xdr:nvSpPr>
      <xdr:spPr>
        <a:xfrm>
          <a:off x="7810500" y="1337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93490</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46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170396</xdr:rowOff>
    </xdr:from>
    <xdr:to>
      <xdr:col>10</xdr:col>
      <xdr:colOff>155575</xdr:colOff>
      <xdr:row>78</xdr:row>
      <xdr:rowOff>100546</xdr:rowOff>
    </xdr:to>
    <xdr:sp macro="" textlink="">
      <xdr:nvSpPr>
        <xdr:cNvPr id="421" name="フローチャート : 判断 420">
          <a:extLst>
            <a:ext uri="{FF2B5EF4-FFF2-40B4-BE49-F238E27FC236}">
              <a16:creationId xmlns:a16="http://schemas.microsoft.com/office/drawing/2014/main" id="{00000000-0008-0000-0700-0000A5010000}"/>
            </a:ext>
          </a:extLst>
        </xdr:cNvPr>
        <xdr:cNvSpPr/>
      </xdr:nvSpPr>
      <xdr:spPr>
        <a:xfrm>
          <a:off x="6921500" y="133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91673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46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73343</xdr:rowOff>
    </xdr:from>
    <xdr:to>
      <xdr:col>15</xdr:col>
      <xdr:colOff>231775</xdr:colOff>
      <xdr:row>78</xdr:row>
      <xdr:rowOff>3493</xdr:rowOff>
    </xdr:to>
    <xdr:sp macro="" textlink="">
      <xdr:nvSpPr>
        <xdr:cNvPr id="428" name="円/楕円 427">
          <a:extLst>
            <a:ext uri="{FF2B5EF4-FFF2-40B4-BE49-F238E27FC236}">
              <a16:creationId xmlns:a16="http://schemas.microsoft.com/office/drawing/2014/main" id="{00000000-0008-0000-0700-0000AC010000}"/>
            </a:ext>
          </a:extLst>
        </xdr:cNvPr>
        <xdr:cNvSpPr/>
      </xdr:nvSpPr>
      <xdr:spPr>
        <a:xfrm>
          <a:off x="10426700" y="132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96220</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1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20,725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120117</xdr:rowOff>
    </xdr:from>
    <xdr:to>
      <xdr:col>14</xdr:col>
      <xdr:colOff>79375</xdr:colOff>
      <xdr:row>78</xdr:row>
      <xdr:rowOff>50267</xdr:rowOff>
    </xdr:to>
    <xdr:sp macro="" textlink="">
      <xdr:nvSpPr>
        <xdr:cNvPr id="430" name="円/楕円 429">
          <a:extLst>
            <a:ext uri="{FF2B5EF4-FFF2-40B4-BE49-F238E27FC236}">
              <a16:creationId xmlns:a16="http://schemas.microsoft.com/office/drawing/2014/main" id="{00000000-0008-0000-0700-0000AE010000}"/>
            </a:ext>
          </a:extLst>
        </xdr:cNvPr>
        <xdr:cNvSpPr/>
      </xdr:nvSpPr>
      <xdr:spPr>
        <a:xfrm>
          <a:off x="9588500" y="1332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66794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30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17,042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99834</xdr:rowOff>
    </xdr:from>
    <xdr:to>
      <xdr:col>12</xdr:col>
      <xdr:colOff>561975</xdr:colOff>
      <xdr:row>78</xdr:row>
      <xdr:rowOff>29984</xdr:rowOff>
    </xdr:to>
    <xdr:sp macro="" textlink="">
      <xdr:nvSpPr>
        <xdr:cNvPr id="432" name="円/楕円 431">
          <a:extLst>
            <a:ext uri="{FF2B5EF4-FFF2-40B4-BE49-F238E27FC236}">
              <a16:creationId xmlns:a16="http://schemas.microsoft.com/office/drawing/2014/main" id="{00000000-0008-0000-0700-0000B0010000}"/>
            </a:ext>
          </a:extLst>
        </xdr:cNvPr>
        <xdr:cNvSpPr/>
      </xdr:nvSpPr>
      <xdr:spPr>
        <a:xfrm>
          <a:off x="8699500" y="1330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46511</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307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82499</xdr:rowOff>
    </xdr:from>
    <xdr:to>
      <xdr:col>11</xdr:col>
      <xdr:colOff>358775</xdr:colOff>
      <xdr:row>78</xdr:row>
      <xdr:rowOff>12649</xdr:rowOff>
    </xdr:to>
    <xdr:sp macro="" textlink="">
      <xdr:nvSpPr>
        <xdr:cNvPr id="434" name="円/楕円 433">
          <a:extLst>
            <a:ext uri="{FF2B5EF4-FFF2-40B4-BE49-F238E27FC236}">
              <a16:creationId xmlns:a16="http://schemas.microsoft.com/office/drawing/2014/main" id="{00000000-0008-0000-0700-0000B2010000}"/>
            </a:ext>
          </a:extLst>
        </xdr:cNvPr>
        <xdr:cNvSpPr/>
      </xdr:nvSpPr>
      <xdr:spPr>
        <a:xfrm>
          <a:off x="7810500" y="1328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29176</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30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20,004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34531</xdr:rowOff>
    </xdr:from>
    <xdr:to>
      <xdr:col>10</xdr:col>
      <xdr:colOff>155575</xdr:colOff>
      <xdr:row>77</xdr:row>
      <xdr:rowOff>136131</xdr:rowOff>
    </xdr:to>
    <xdr:sp macro="" textlink="">
      <xdr:nvSpPr>
        <xdr:cNvPr id="436" name="円/楕円 435">
          <a:extLst>
            <a:ext uri="{FF2B5EF4-FFF2-40B4-BE49-F238E27FC236}">
              <a16:creationId xmlns:a16="http://schemas.microsoft.com/office/drawing/2014/main" id="{00000000-0008-0000-0700-0000B4010000}"/>
            </a:ext>
          </a:extLst>
        </xdr:cNvPr>
        <xdr:cNvSpPr/>
      </xdr:nvSpPr>
      <xdr:spPr>
        <a:xfrm>
          <a:off x="6921500" y="1323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152658</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301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79,247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21970</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64525</xdr:rowOff>
    </xdr:from>
    <xdr:to>
      <xdr:col>15</xdr:col>
      <xdr:colOff>180340</xdr:colOff>
      <xdr:row>99</xdr:row>
      <xdr:rowOff>66315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666475"/>
          <a:ext cx="1270" cy="1373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97029</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707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29,914</a:t>
          </a:r>
          <a:endParaRPr kumimoji="1" lang="ja-JP" altLang="en-US" sz="1000" b="1">
            <a:latin typeface="ＭＳ Ｐゴシック"/>
          </a:endParaRPr>
        </a:p>
      </xdr:txBody>
    </xdr:sp>
    <xdr:clientData/>
  </xdr:oneCellAnchor>
  <xdr:twoCellAnchor>
    <xdr:from>
      <xdr:col>15</xdr:col>
      <xdr:colOff>92075</xdr:colOff>
      <xdr:row>99</xdr:row>
      <xdr:rowOff>66315</xdr:rowOff>
    </xdr:from>
    <xdr:to>
      <xdr:col>15</xdr:col>
      <xdr:colOff>269875</xdr:colOff>
      <xdr:row>99</xdr:row>
      <xdr:rowOff>66315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70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11202</xdr:rowOff>
    </xdr:from>
    <xdr:ext cx="690189"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4417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1,291,559</a:t>
          </a:r>
          <a:endParaRPr kumimoji="1" lang="ja-JP" altLang="en-US" sz="1000" b="1">
            <a:latin typeface="ＭＳ Ｐゴシック"/>
          </a:endParaRPr>
        </a:p>
      </xdr:txBody>
    </xdr:sp>
    <xdr:clientData/>
  </xdr:oneCellAnchor>
  <xdr:twoCellAnchor>
    <xdr:from>
      <xdr:col>15</xdr:col>
      <xdr:colOff>92075</xdr:colOff>
      <xdr:row>91</xdr:row>
      <xdr:rowOff>64525</xdr:rowOff>
    </xdr:from>
    <xdr:to>
      <xdr:col>15</xdr:col>
      <xdr:colOff>269875</xdr:colOff>
      <xdr:row>91</xdr:row>
      <xdr:rowOff>64525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66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38596</xdr:rowOff>
    </xdr:from>
    <xdr:to>
      <xdr:col>15</xdr:col>
      <xdr:colOff>180975</xdr:colOff>
      <xdr:row>99</xdr:row>
      <xdr:rowOff>45476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9639300" y="17012146"/>
          <a:ext cx="838200" cy="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141479</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943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51,881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163052</xdr:rowOff>
    </xdr:from>
    <xdr:to>
      <xdr:col>15</xdr:col>
      <xdr:colOff>231775</xdr:colOff>
      <xdr:row>99</xdr:row>
      <xdr:rowOff>93202</xdr:rowOff>
    </xdr:to>
    <xdr:sp macro="" textlink="">
      <xdr:nvSpPr>
        <xdr:cNvPr id="470" name="フローチャート : 判断 469">
          <a:extLst>
            <a:ext uri="{FF2B5EF4-FFF2-40B4-BE49-F238E27FC236}">
              <a16:creationId xmlns:a16="http://schemas.microsoft.com/office/drawing/2014/main" id="{00000000-0008-0000-0700-0000D6010000}"/>
            </a:ext>
          </a:extLst>
        </xdr:cNvPr>
        <xdr:cNvSpPr/>
      </xdr:nvSpPr>
      <xdr:spPr>
        <a:xfrm>
          <a:off x="10426700" y="169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45476</xdr:rowOff>
    </xdr:from>
    <xdr:to>
      <xdr:col>14</xdr:col>
      <xdr:colOff>28575</xdr:colOff>
      <xdr:row>99</xdr:row>
      <xdr:rowOff>48625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8750300" y="17019026"/>
          <a:ext cx="889000" cy="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158866</xdr:rowOff>
    </xdr:from>
    <xdr:to>
      <xdr:col>14</xdr:col>
      <xdr:colOff>79375</xdr:colOff>
      <xdr:row>99</xdr:row>
      <xdr:rowOff>89016</xdr:rowOff>
    </xdr:to>
    <xdr:sp macro="" textlink="">
      <xdr:nvSpPr>
        <xdr:cNvPr id="472" name="フローチャート : 判断 471">
          <a:extLst>
            <a:ext uri="{FF2B5EF4-FFF2-40B4-BE49-F238E27FC236}">
              <a16:creationId xmlns:a16="http://schemas.microsoft.com/office/drawing/2014/main" id="{00000000-0008-0000-0700-0000D8010000}"/>
            </a:ext>
          </a:extLst>
        </xdr:cNvPr>
        <xdr:cNvSpPr/>
      </xdr:nvSpPr>
      <xdr:spPr>
        <a:xfrm>
          <a:off x="9588500" y="1696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105543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73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48625</xdr:rowOff>
    </xdr:from>
    <xdr:to>
      <xdr:col>12</xdr:col>
      <xdr:colOff>511175</xdr:colOff>
      <xdr:row>99</xdr:row>
      <xdr:rowOff>49949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7861300" y="17022175"/>
          <a:ext cx="889000" cy="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160815</xdr:rowOff>
    </xdr:from>
    <xdr:to>
      <xdr:col>12</xdr:col>
      <xdr:colOff>561975</xdr:colOff>
      <xdr:row>99</xdr:row>
      <xdr:rowOff>90965</xdr:rowOff>
    </xdr:to>
    <xdr:sp macro="" textlink="">
      <xdr:nvSpPr>
        <xdr:cNvPr id="475" name="フローチャート : 判断 474">
          <a:extLst>
            <a:ext uri="{FF2B5EF4-FFF2-40B4-BE49-F238E27FC236}">
              <a16:creationId xmlns:a16="http://schemas.microsoft.com/office/drawing/2014/main" id="{00000000-0008-0000-0700-0000DB010000}"/>
            </a:ext>
          </a:extLst>
        </xdr:cNvPr>
        <xdr:cNvSpPr/>
      </xdr:nvSpPr>
      <xdr:spPr>
        <a:xfrm>
          <a:off x="8699500" y="169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107492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73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49949</xdr:rowOff>
    </xdr:from>
    <xdr:to>
      <xdr:col>11</xdr:col>
      <xdr:colOff>307975</xdr:colOff>
      <xdr:row>99</xdr:row>
      <xdr:rowOff>51783</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6972300" y="17023499"/>
          <a:ext cx="889000" cy="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157823</xdr:rowOff>
    </xdr:from>
    <xdr:to>
      <xdr:col>11</xdr:col>
      <xdr:colOff>358775</xdr:colOff>
      <xdr:row>99</xdr:row>
      <xdr:rowOff>87973</xdr:rowOff>
    </xdr:to>
    <xdr:sp macro="" textlink="">
      <xdr:nvSpPr>
        <xdr:cNvPr id="478" name="フローチャート : 判断 477">
          <a:extLst>
            <a:ext uri="{FF2B5EF4-FFF2-40B4-BE49-F238E27FC236}">
              <a16:creationId xmlns:a16="http://schemas.microsoft.com/office/drawing/2014/main" id="{00000000-0008-0000-0700-0000DE010000}"/>
            </a:ext>
          </a:extLst>
        </xdr:cNvPr>
        <xdr:cNvSpPr/>
      </xdr:nvSpPr>
      <xdr:spPr>
        <a:xfrm>
          <a:off x="7810500" y="1695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104500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166029</xdr:rowOff>
    </xdr:from>
    <xdr:to>
      <xdr:col>10</xdr:col>
      <xdr:colOff>155575</xdr:colOff>
      <xdr:row>99</xdr:row>
      <xdr:rowOff>96179</xdr:rowOff>
    </xdr:to>
    <xdr:sp macro="" textlink="">
      <xdr:nvSpPr>
        <xdr:cNvPr id="480" name="フローチャート : 判断 479">
          <a:extLst>
            <a:ext uri="{FF2B5EF4-FFF2-40B4-BE49-F238E27FC236}">
              <a16:creationId xmlns:a16="http://schemas.microsoft.com/office/drawing/2014/main" id="{00000000-0008-0000-0700-0000E0010000}"/>
            </a:ext>
          </a:extLst>
        </xdr:cNvPr>
        <xdr:cNvSpPr/>
      </xdr:nvSpPr>
      <xdr:spPr>
        <a:xfrm>
          <a:off x="6921500" y="1696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112706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74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159246</xdr:rowOff>
    </xdr:from>
    <xdr:to>
      <xdr:col>15</xdr:col>
      <xdr:colOff>231775</xdr:colOff>
      <xdr:row>99</xdr:row>
      <xdr:rowOff>89396</xdr:rowOff>
    </xdr:to>
    <xdr:sp macro="" textlink="">
      <xdr:nvSpPr>
        <xdr:cNvPr id="487" name="円/楕円 486">
          <a:extLst>
            <a:ext uri="{FF2B5EF4-FFF2-40B4-BE49-F238E27FC236}">
              <a16:creationId xmlns:a16="http://schemas.microsoft.com/office/drawing/2014/main" id="{00000000-0008-0000-0700-0000E7010000}"/>
            </a:ext>
          </a:extLst>
        </xdr:cNvPr>
        <xdr:cNvSpPr/>
      </xdr:nvSpPr>
      <xdr:spPr>
        <a:xfrm>
          <a:off x="10426700" y="1696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118623</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74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55,377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166126</xdr:rowOff>
    </xdr:from>
    <xdr:to>
      <xdr:col>14</xdr:col>
      <xdr:colOff>79375</xdr:colOff>
      <xdr:row>99</xdr:row>
      <xdr:rowOff>96276</xdr:rowOff>
    </xdr:to>
    <xdr:sp macro="" textlink="">
      <xdr:nvSpPr>
        <xdr:cNvPr id="489" name="円/楕円 488">
          <a:extLst>
            <a:ext uri="{FF2B5EF4-FFF2-40B4-BE49-F238E27FC236}">
              <a16:creationId xmlns:a16="http://schemas.microsoft.com/office/drawing/2014/main" id="{00000000-0008-0000-0700-0000E9010000}"/>
            </a:ext>
          </a:extLst>
        </xdr:cNvPr>
        <xdr:cNvSpPr/>
      </xdr:nvSpPr>
      <xdr:spPr>
        <a:xfrm>
          <a:off x="9588500" y="1696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87403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706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49,057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169275</xdr:rowOff>
    </xdr:from>
    <xdr:to>
      <xdr:col>12</xdr:col>
      <xdr:colOff>561975</xdr:colOff>
      <xdr:row>99</xdr:row>
      <xdr:rowOff>99425</xdr:rowOff>
    </xdr:to>
    <xdr:sp macro="" textlink="">
      <xdr:nvSpPr>
        <xdr:cNvPr id="491" name="円/楕円 490">
          <a:extLst>
            <a:ext uri="{FF2B5EF4-FFF2-40B4-BE49-F238E27FC236}">
              <a16:creationId xmlns:a16="http://schemas.microsoft.com/office/drawing/2014/main" id="{00000000-0008-0000-0700-0000EB010000}"/>
            </a:ext>
          </a:extLst>
        </xdr:cNvPr>
        <xdr:cNvSpPr/>
      </xdr:nvSpPr>
      <xdr:spPr>
        <a:xfrm>
          <a:off x="8699500" y="1697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90552</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706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46,165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170599</xdr:rowOff>
    </xdr:from>
    <xdr:to>
      <xdr:col>11</xdr:col>
      <xdr:colOff>358775</xdr:colOff>
      <xdr:row>99</xdr:row>
      <xdr:rowOff>100749</xdr:rowOff>
    </xdr:to>
    <xdr:sp macro="" textlink="">
      <xdr:nvSpPr>
        <xdr:cNvPr id="493" name="円/楕円 492">
          <a:extLst>
            <a:ext uri="{FF2B5EF4-FFF2-40B4-BE49-F238E27FC236}">
              <a16:creationId xmlns:a16="http://schemas.microsoft.com/office/drawing/2014/main" id="{00000000-0008-0000-0700-0000ED010000}"/>
            </a:ext>
          </a:extLst>
        </xdr:cNvPr>
        <xdr:cNvSpPr/>
      </xdr:nvSpPr>
      <xdr:spPr>
        <a:xfrm>
          <a:off x="7810500" y="1697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91876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706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44,948</a:t>
          </a:r>
          <a:endParaRPr kumimoji="1" lang="ja-JP" altLang="en-US" sz="1000" b="1">
            <a:solidFill>
              <a:srgbClr val="FF0000"/>
            </a:solidFill>
            <a:latin typeface="ＭＳ Ｐゴシック"/>
          </a:endParaRPr>
        </a:p>
      </xdr:txBody>
    </xdr:sp>
    <xdr:clientData/>
  </xdr:oneCellAnchor>
  <xdr:twoCellAnchor>
    <xdr:from>
      <xdr:col>10</xdr:col>
      <xdr:colOff>53975</xdr:colOff>
      <xdr:row>99</xdr:row>
      <xdr:rowOff>983</xdr:rowOff>
    </xdr:from>
    <xdr:to>
      <xdr:col>10</xdr:col>
      <xdr:colOff>155575</xdr:colOff>
      <xdr:row>99</xdr:row>
      <xdr:rowOff>102583</xdr:rowOff>
    </xdr:to>
    <xdr:sp macro="" textlink="">
      <xdr:nvSpPr>
        <xdr:cNvPr id="495" name="円/楕円 494">
          <a:extLst>
            <a:ext uri="{FF2B5EF4-FFF2-40B4-BE49-F238E27FC236}">
              <a16:creationId xmlns:a16="http://schemas.microsoft.com/office/drawing/2014/main" id="{00000000-0008-0000-0700-0000EF010000}"/>
            </a:ext>
          </a:extLst>
        </xdr:cNvPr>
        <xdr:cNvSpPr/>
      </xdr:nvSpPr>
      <xdr:spPr>
        <a:xfrm>
          <a:off x="6921500" y="1697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93710</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706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109786</xdr:rowOff>
    </xdr:from>
    <xdr:to>
      <xdr:col>23</xdr:col>
      <xdr:colOff>516889</xdr:colOff>
      <xdr:row>38</xdr:row>
      <xdr:rowOff>129413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081836"/>
          <a:ext cx="1269" cy="1562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133240</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14,315</a:t>
          </a:r>
          <a:endParaRPr kumimoji="1" lang="ja-JP" altLang="en-US" sz="1000" b="1">
            <a:latin typeface="ＭＳ Ｐゴシック"/>
          </a:endParaRPr>
        </a:p>
      </xdr:txBody>
    </xdr:sp>
    <xdr:clientData/>
  </xdr:oneCellAnchor>
  <xdr:twoCellAnchor>
    <xdr:from>
      <xdr:col>23</xdr:col>
      <xdr:colOff>428625</xdr:colOff>
      <xdr:row>38</xdr:row>
      <xdr:rowOff>129413</xdr:rowOff>
    </xdr:from>
    <xdr:to>
      <xdr:col>23</xdr:col>
      <xdr:colOff>606425</xdr:colOff>
      <xdr:row>38</xdr:row>
      <xdr:rowOff>129413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56463</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485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62,166</a:t>
          </a:r>
          <a:endParaRPr kumimoji="1" lang="ja-JP" altLang="en-US" sz="1000" b="1">
            <a:latin typeface="ＭＳ Ｐゴシック"/>
          </a:endParaRPr>
        </a:p>
      </xdr:txBody>
    </xdr:sp>
    <xdr:clientData/>
  </xdr:oneCellAnchor>
  <xdr:twoCellAnchor>
    <xdr:from>
      <xdr:col>23</xdr:col>
      <xdr:colOff>428625</xdr:colOff>
      <xdr:row>29</xdr:row>
      <xdr:rowOff>109786</xdr:rowOff>
    </xdr:from>
    <xdr:to>
      <xdr:col>23</xdr:col>
      <xdr:colOff>606425</xdr:colOff>
      <xdr:row>29</xdr:row>
      <xdr:rowOff>109786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0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117493</xdr:rowOff>
    </xdr:from>
    <xdr:to>
      <xdr:col>23</xdr:col>
      <xdr:colOff>517525</xdr:colOff>
      <xdr:row>38</xdr:row>
      <xdr:rowOff>145644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632593"/>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55019</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055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26,238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32142</xdr:rowOff>
    </xdr:from>
    <xdr:to>
      <xdr:col>23</xdr:col>
      <xdr:colOff>568325</xdr:colOff>
      <xdr:row>36</xdr:row>
      <xdr:rowOff>133742</xdr:rowOff>
    </xdr:to>
    <xdr:sp macro="" textlink="">
      <xdr:nvSpPr>
        <xdr:cNvPr id="530" name="フローチャート : 判断 529">
          <a:extLst>
            <a:ext uri="{FF2B5EF4-FFF2-40B4-BE49-F238E27FC236}">
              <a16:creationId xmlns:a16="http://schemas.microsoft.com/office/drawing/2014/main" id="{00000000-0008-0000-0700-000012020000}"/>
            </a:ext>
          </a:extLst>
        </xdr:cNvPr>
        <xdr:cNvSpPr/>
      </xdr:nvSpPr>
      <xdr:spPr>
        <a:xfrm>
          <a:off x="162687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116383</xdr:rowOff>
    </xdr:from>
    <xdr:to>
      <xdr:col>22</xdr:col>
      <xdr:colOff>365125</xdr:colOff>
      <xdr:row>38</xdr:row>
      <xdr:rowOff>145644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6631483"/>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108266</xdr:rowOff>
    </xdr:from>
    <xdr:to>
      <xdr:col>22</xdr:col>
      <xdr:colOff>415925</xdr:colOff>
      <xdr:row>37</xdr:row>
      <xdr:rowOff>38416</xdr:rowOff>
    </xdr:to>
    <xdr:sp macro="" textlink="">
      <xdr:nvSpPr>
        <xdr:cNvPr id="532" name="フローチャート : 判断 531">
          <a:extLst>
            <a:ext uri="{FF2B5EF4-FFF2-40B4-BE49-F238E27FC236}">
              <a16:creationId xmlns:a16="http://schemas.microsoft.com/office/drawing/2014/main" id="{00000000-0008-0000-0700-000014020000}"/>
            </a:ext>
          </a:extLst>
        </xdr:cNvPr>
        <xdr:cNvSpPr/>
      </xdr:nvSpPr>
      <xdr:spPr>
        <a:xfrm>
          <a:off x="15430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54943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05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116383</xdr:rowOff>
    </xdr:from>
    <xdr:to>
      <xdr:col>21</xdr:col>
      <xdr:colOff>161925</xdr:colOff>
      <xdr:row>38</xdr:row>
      <xdr:rowOff>134116</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631483"/>
          <a:ext cx="889000" cy="1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77666</xdr:rowOff>
    </xdr:from>
    <xdr:to>
      <xdr:col>21</xdr:col>
      <xdr:colOff>212725</xdr:colOff>
      <xdr:row>37</xdr:row>
      <xdr:rowOff>7816</xdr:rowOff>
    </xdr:to>
    <xdr:sp macro="" textlink="">
      <xdr:nvSpPr>
        <xdr:cNvPr id="535" name="フローチャート : 判断 534">
          <a:extLst>
            <a:ext uri="{FF2B5EF4-FFF2-40B4-BE49-F238E27FC236}">
              <a16:creationId xmlns:a16="http://schemas.microsoft.com/office/drawing/2014/main" id="{00000000-0008-0000-0700-000017020000}"/>
            </a:ext>
          </a:extLst>
        </xdr:cNvPr>
        <xdr:cNvSpPr/>
      </xdr:nvSpPr>
      <xdr:spPr>
        <a:xfrm>
          <a:off x="14541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24343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02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134116</xdr:rowOff>
    </xdr:from>
    <xdr:to>
      <xdr:col>19</xdr:col>
      <xdr:colOff>644525</xdr:colOff>
      <xdr:row>38</xdr:row>
      <xdr:rowOff>160470</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649216"/>
          <a:ext cx="889000" cy="2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97064</xdr:rowOff>
    </xdr:from>
    <xdr:to>
      <xdr:col>20</xdr:col>
      <xdr:colOff>9525</xdr:colOff>
      <xdr:row>37</xdr:row>
      <xdr:rowOff>27214</xdr:rowOff>
    </xdr:to>
    <xdr:sp macro="" textlink="">
      <xdr:nvSpPr>
        <xdr:cNvPr id="538" name="フローチャート : 判断 537">
          <a:extLst>
            <a:ext uri="{FF2B5EF4-FFF2-40B4-BE49-F238E27FC236}">
              <a16:creationId xmlns:a16="http://schemas.microsoft.com/office/drawing/2014/main" id="{00000000-0008-0000-0700-00001A020000}"/>
            </a:ext>
          </a:extLst>
        </xdr:cNvPr>
        <xdr:cNvSpPr/>
      </xdr:nvSpPr>
      <xdr:spPr>
        <a:xfrm>
          <a:off x="13652500" y="626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43741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04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166003</xdr:rowOff>
    </xdr:from>
    <xdr:to>
      <xdr:col>18</xdr:col>
      <xdr:colOff>492125</xdr:colOff>
      <xdr:row>37</xdr:row>
      <xdr:rowOff>96153</xdr:rowOff>
    </xdr:to>
    <xdr:sp macro="" textlink="">
      <xdr:nvSpPr>
        <xdr:cNvPr id="540" name="フローチャート : 判断 539">
          <a:extLst>
            <a:ext uri="{FF2B5EF4-FFF2-40B4-BE49-F238E27FC236}">
              <a16:creationId xmlns:a16="http://schemas.microsoft.com/office/drawing/2014/main" id="{00000000-0008-0000-0700-00001C020000}"/>
            </a:ext>
          </a:extLst>
        </xdr:cNvPr>
        <xdr:cNvSpPr/>
      </xdr:nvSpPr>
      <xdr:spPr>
        <a:xfrm>
          <a:off x="12763500" y="633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112680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1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66693</xdr:rowOff>
    </xdr:from>
    <xdr:to>
      <xdr:col>23</xdr:col>
      <xdr:colOff>568325</xdr:colOff>
      <xdr:row>38</xdr:row>
      <xdr:rowOff>168293</xdr:rowOff>
    </xdr:to>
    <xdr:sp macro="" textlink="">
      <xdr:nvSpPr>
        <xdr:cNvPr id="547" name="円/楕円 546">
          <a:extLst>
            <a:ext uri="{FF2B5EF4-FFF2-40B4-BE49-F238E27FC236}">
              <a16:creationId xmlns:a16="http://schemas.microsoft.com/office/drawing/2014/main" id="{00000000-0008-0000-0700-000023020000}"/>
            </a:ext>
          </a:extLst>
        </xdr:cNvPr>
        <xdr:cNvSpPr/>
      </xdr:nvSpPr>
      <xdr:spPr>
        <a:xfrm>
          <a:off x="16268700" y="658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153070</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4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14,680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94844</xdr:rowOff>
    </xdr:from>
    <xdr:to>
      <xdr:col>22</xdr:col>
      <xdr:colOff>415925</xdr:colOff>
      <xdr:row>39</xdr:row>
      <xdr:rowOff>24994</xdr:rowOff>
    </xdr:to>
    <xdr:sp macro="" textlink="">
      <xdr:nvSpPr>
        <xdr:cNvPr id="549" name="円/楕円 548">
          <a:extLst>
            <a:ext uri="{FF2B5EF4-FFF2-40B4-BE49-F238E27FC236}">
              <a16:creationId xmlns:a16="http://schemas.microsoft.com/office/drawing/2014/main" id="{00000000-0008-0000-0700-000025020000}"/>
            </a:ext>
          </a:extLst>
        </xdr:cNvPr>
        <xdr:cNvSpPr/>
      </xdr:nvSpPr>
      <xdr:spPr>
        <a:xfrm>
          <a:off x="15430500" y="660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16121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70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65583</xdr:rowOff>
    </xdr:from>
    <xdr:to>
      <xdr:col>21</xdr:col>
      <xdr:colOff>212725</xdr:colOff>
      <xdr:row>38</xdr:row>
      <xdr:rowOff>167183</xdr:rowOff>
    </xdr:to>
    <xdr:sp macro="" textlink="">
      <xdr:nvSpPr>
        <xdr:cNvPr id="551" name="円/楕円 550">
          <a:extLst>
            <a:ext uri="{FF2B5EF4-FFF2-40B4-BE49-F238E27FC236}">
              <a16:creationId xmlns:a16="http://schemas.microsoft.com/office/drawing/2014/main" id="{00000000-0008-0000-0700-000027020000}"/>
            </a:ext>
          </a:extLst>
        </xdr:cNvPr>
        <xdr:cNvSpPr/>
      </xdr:nvSpPr>
      <xdr:spPr>
        <a:xfrm>
          <a:off x="14541500" y="65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158310</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83316</xdr:rowOff>
    </xdr:from>
    <xdr:to>
      <xdr:col>20</xdr:col>
      <xdr:colOff>9525</xdr:colOff>
      <xdr:row>39</xdr:row>
      <xdr:rowOff>13466</xdr:rowOff>
    </xdr:to>
    <xdr:sp macro="" textlink="">
      <xdr:nvSpPr>
        <xdr:cNvPr id="553" name="円/楕円 552">
          <a:extLst>
            <a:ext uri="{FF2B5EF4-FFF2-40B4-BE49-F238E27FC236}">
              <a16:creationId xmlns:a16="http://schemas.microsoft.com/office/drawing/2014/main" id="{00000000-0008-0000-0700-000029020000}"/>
            </a:ext>
          </a:extLst>
        </xdr:cNvPr>
        <xdr:cNvSpPr/>
      </xdr:nvSpPr>
      <xdr:spPr>
        <a:xfrm>
          <a:off x="13652500" y="659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4593</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69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109670</xdr:rowOff>
    </xdr:from>
    <xdr:to>
      <xdr:col>18</xdr:col>
      <xdr:colOff>492125</xdr:colOff>
      <xdr:row>39</xdr:row>
      <xdr:rowOff>39820</xdr:rowOff>
    </xdr:to>
    <xdr:sp macro="" textlink="">
      <xdr:nvSpPr>
        <xdr:cNvPr id="555" name="円/楕円 554">
          <a:extLst>
            <a:ext uri="{FF2B5EF4-FFF2-40B4-BE49-F238E27FC236}">
              <a16:creationId xmlns:a16="http://schemas.microsoft.com/office/drawing/2014/main" id="{00000000-0008-0000-0700-00002B020000}"/>
            </a:ext>
          </a:extLst>
        </xdr:cNvPr>
        <xdr:cNvSpPr/>
      </xdr:nvSpPr>
      <xdr:spPr>
        <a:xfrm>
          <a:off x="12763500" y="66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30947</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71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167462</xdr:rowOff>
    </xdr:from>
    <xdr:to>
      <xdr:col>23</xdr:col>
      <xdr:colOff>516889</xdr:colOff>
      <xdr:row>58</xdr:row>
      <xdr:rowOff>150330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568512"/>
          <a:ext cx="1269" cy="152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154157</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1009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35,163</a:t>
          </a:r>
          <a:endParaRPr kumimoji="1" lang="ja-JP" altLang="en-US" sz="1000" b="1">
            <a:latin typeface="ＭＳ Ｐゴシック"/>
          </a:endParaRPr>
        </a:p>
      </xdr:txBody>
    </xdr:sp>
    <xdr:clientData/>
  </xdr:oneCellAnchor>
  <xdr:twoCellAnchor>
    <xdr:from>
      <xdr:col>23</xdr:col>
      <xdr:colOff>428625</xdr:colOff>
      <xdr:row>58</xdr:row>
      <xdr:rowOff>150330</xdr:rowOff>
    </xdr:from>
    <xdr:to>
      <xdr:col>23</xdr:col>
      <xdr:colOff>606425</xdr:colOff>
      <xdr:row>58</xdr:row>
      <xdr:rowOff>150330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1009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114139</xdr:rowOff>
    </xdr:from>
    <xdr:ext cx="599010"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34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155,314</a:t>
          </a:r>
          <a:endParaRPr kumimoji="1" lang="ja-JP" altLang="en-US" sz="1000" b="1">
            <a:latin typeface="ＭＳ Ｐゴシック"/>
          </a:endParaRPr>
        </a:p>
      </xdr:txBody>
    </xdr:sp>
    <xdr:clientData/>
  </xdr:oneCellAnchor>
  <xdr:twoCellAnchor>
    <xdr:from>
      <xdr:col>23</xdr:col>
      <xdr:colOff>428625</xdr:colOff>
      <xdr:row>49</xdr:row>
      <xdr:rowOff>167462</xdr:rowOff>
    </xdr:from>
    <xdr:to>
      <xdr:col>23</xdr:col>
      <xdr:colOff>606425</xdr:colOff>
      <xdr:row>49</xdr:row>
      <xdr:rowOff>167462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568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93853</xdr:rowOff>
    </xdr:from>
    <xdr:to>
      <xdr:col>23</xdr:col>
      <xdr:colOff>517525</xdr:colOff>
      <xdr:row>57</xdr:row>
      <xdr:rowOff>128829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5481300" y="9009253"/>
          <a:ext cx="838200" cy="89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8069</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60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57,666</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156642</xdr:rowOff>
    </xdr:from>
    <xdr:to>
      <xdr:col>23</xdr:col>
      <xdr:colOff>568325</xdr:colOff>
      <xdr:row>57</xdr:row>
      <xdr:rowOff>86792</xdr:rowOff>
    </xdr:to>
    <xdr:sp macro="" textlink="">
      <xdr:nvSpPr>
        <xdr:cNvPr id="588" name="フローチャート : 判断 587">
          <a:extLst>
            <a:ext uri="{FF2B5EF4-FFF2-40B4-BE49-F238E27FC236}">
              <a16:creationId xmlns:a16="http://schemas.microsoft.com/office/drawing/2014/main" id="{00000000-0008-0000-0700-00004C020000}"/>
            </a:ext>
          </a:extLst>
        </xdr:cNvPr>
        <xdr:cNvSpPr/>
      </xdr:nvSpPr>
      <xdr:spPr>
        <a:xfrm>
          <a:off x="16268700" y="975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93853</xdr:rowOff>
    </xdr:from>
    <xdr:to>
      <xdr:col>22</xdr:col>
      <xdr:colOff>365125</xdr:colOff>
      <xdr:row>53</xdr:row>
      <xdr:rowOff>109093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4592300" y="9009253"/>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111722</xdr:rowOff>
    </xdr:from>
    <xdr:to>
      <xdr:col>22</xdr:col>
      <xdr:colOff>415925</xdr:colOff>
      <xdr:row>57</xdr:row>
      <xdr:rowOff>41872</xdr:rowOff>
    </xdr:to>
    <xdr:sp macro="" textlink="">
      <xdr:nvSpPr>
        <xdr:cNvPr id="590" name="フローチャート : 判断 589">
          <a:extLst>
            <a:ext uri="{FF2B5EF4-FFF2-40B4-BE49-F238E27FC236}">
              <a16:creationId xmlns:a16="http://schemas.microsoft.com/office/drawing/2014/main" id="{00000000-0008-0000-0700-00004E020000}"/>
            </a:ext>
          </a:extLst>
        </xdr:cNvPr>
        <xdr:cNvSpPr/>
      </xdr:nvSpPr>
      <xdr:spPr>
        <a:xfrm>
          <a:off x="15430500" y="971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32999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80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109093</xdr:rowOff>
    </xdr:from>
    <xdr:to>
      <xdr:col>21</xdr:col>
      <xdr:colOff>161925</xdr:colOff>
      <xdr:row>56</xdr:row>
      <xdr:rowOff>82931</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3703300" y="9195943"/>
          <a:ext cx="889000" cy="48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30493</xdr:rowOff>
    </xdr:from>
    <xdr:to>
      <xdr:col>21</xdr:col>
      <xdr:colOff>212725</xdr:colOff>
      <xdr:row>57</xdr:row>
      <xdr:rowOff>132093</xdr:rowOff>
    </xdr:to>
    <xdr:sp macro="" textlink="">
      <xdr:nvSpPr>
        <xdr:cNvPr id="593" name="フローチャート : 判断 592">
          <a:extLst>
            <a:ext uri="{FF2B5EF4-FFF2-40B4-BE49-F238E27FC236}">
              <a16:creationId xmlns:a16="http://schemas.microsoft.com/office/drawing/2014/main" id="{00000000-0008-0000-0700-000051020000}"/>
            </a:ext>
          </a:extLst>
        </xdr:cNvPr>
        <xdr:cNvSpPr/>
      </xdr:nvSpPr>
      <xdr:spPr>
        <a:xfrm>
          <a:off x="14541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123220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8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82931</xdr:rowOff>
    </xdr:from>
    <xdr:to>
      <xdr:col>19</xdr:col>
      <xdr:colOff>644525</xdr:colOff>
      <xdr:row>56</xdr:row>
      <xdr:rowOff>155257</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2814300" y="9684131"/>
          <a:ext cx="889000" cy="7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167501</xdr:rowOff>
    </xdr:from>
    <xdr:to>
      <xdr:col>20</xdr:col>
      <xdr:colOff>9525</xdr:colOff>
      <xdr:row>57</xdr:row>
      <xdr:rowOff>97651</xdr:rowOff>
    </xdr:to>
    <xdr:sp macro="" textlink="">
      <xdr:nvSpPr>
        <xdr:cNvPr id="596" name="フローチャート : 判断 595">
          <a:extLst>
            <a:ext uri="{FF2B5EF4-FFF2-40B4-BE49-F238E27FC236}">
              <a16:creationId xmlns:a16="http://schemas.microsoft.com/office/drawing/2014/main" id="{00000000-0008-0000-0700-000054020000}"/>
            </a:ext>
          </a:extLst>
        </xdr:cNvPr>
        <xdr:cNvSpPr/>
      </xdr:nvSpPr>
      <xdr:spPr>
        <a:xfrm>
          <a:off x="13652500" y="976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88778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86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17679</xdr:rowOff>
    </xdr:from>
    <xdr:to>
      <xdr:col>18</xdr:col>
      <xdr:colOff>492125</xdr:colOff>
      <xdr:row>57</xdr:row>
      <xdr:rowOff>119279</xdr:rowOff>
    </xdr:to>
    <xdr:sp macro="" textlink="">
      <xdr:nvSpPr>
        <xdr:cNvPr id="598" name="フローチャート : 判断 597">
          <a:extLst>
            <a:ext uri="{FF2B5EF4-FFF2-40B4-BE49-F238E27FC236}">
              <a16:creationId xmlns:a16="http://schemas.microsoft.com/office/drawing/2014/main" id="{00000000-0008-0000-0700-000056020000}"/>
            </a:ext>
          </a:extLst>
        </xdr:cNvPr>
        <xdr:cNvSpPr/>
      </xdr:nvSpPr>
      <xdr:spPr>
        <a:xfrm>
          <a:off x="12763500" y="9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110406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88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78029</xdr:rowOff>
    </xdr:from>
    <xdr:to>
      <xdr:col>23</xdr:col>
      <xdr:colOff>568325</xdr:colOff>
      <xdr:row>58</xdr:row>
      <xdr:rowOff>8179</xdr:rowOff>
    </xdr:to>
    <xdr:sp macro="" textlink="">
      <xdr:nvSpPr>
        <xdr:cNvPr id="605" name="円/楕円 604">
          <a:extLst>
            <a:ext uri="{FF2B5EF4-FFF2-40B4-BE49-F238E27FC236}">
              <a16:creationId xmlns:a16="http://schemas.microsoft.com/office/drawing/2014/main" id="{00000000-0008-0000-0700-00005D020000}"/>
            </a:ext>
          </a:extLst>
        </xdr:cNvPr>
        <xdr:cNvSpPr/>
      </xdr:nvSpPr>
      <xdr:spPr>
        <a:xfrm>
          <a:off x="16268700" y="985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56456</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8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50,356</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43053</xdr:rowOff>
    </xdr:from>
    <xdr:to>
      <xdr:col>22</xdr:col>
      <xdr:colOff>415925</xdr:colOff>
      <xdr:row>52</xdr:row>
      <xdr:rowOff>144653</xdr:rowOff>
    </xdr:to>
    <xdr:sp macro="" textlink="">
      <xdr:nvSpPr>
        <xdr:cNvPr id="607" name="円/楕円 606">
          <a:extLst>
            <a:ext uri="{FF2B5EF4-FFF2-40B4-BE49-F238E27FC236}">
              <a16:creationId xmlns:a16="http://schemas.microsoft.com/office/drawing/2014/main" id="{00000000-0008-0000-0700-00005F020000}"/>
            </a:ext>
          </a:extLst>
        </xdr:cNvPr>
        <xdr:cNvSpPr/>
      </xdr:nvSpPr>
      <xdr:spPr>
        <a:xfrm>
          <a:off x="15430500" y="895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50</xdr:row>
      <xdr:rowOff>161180</xdr:rowOff>
    </xdr:from>
    <xdr:ext cx="59901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181794" y="87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120,610</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58293</xdr:rowOff>
    </xdr:from>
    <xdr:to>
      <xdr:col>21</xdr:col>
      <xdr:colOff>212725</xdr:colOff>
      <xdr:row>53</xdr:row>
      <xdr:rowOff>159893</xdr:rowOff>
    </xdr:to>
    <xdr:sp macro="" textlink="">
      <xdr:nvSpPr>
        <xdr:cNvPr id="609" name="円/楕円 608">
          <a:extLst>
            <a:ext uri="{FF2B5EF4-FFF2-40B4-BE49-F238E27FC236}">
              <a16:creationId xmlns:a16="http://schemas.microsoft.com/office/drawing/2014/main" id="{00000000-0008-0000-0700-000061020000}"/>
            </a:ext>
          </a:extLst>
        </xdr:cNvPr>
        <xdr:cNvSpPr/>
      </xdr:nvSpPr>
      <xdr:spPr>
        <a:xfrm>
          <a:off x="14541500" y="91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52</xdr:row>
      <xdr:rowOff>4970</xdr:rowOff>
    </xdr:from>
    <xdr:ext cx="599010"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292794" y="892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105,910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32131</xdr:rowOff>
    </xdr:from>
    <xdr:to>
      <xdr:col>20</xdr:col>
      <xdr:colOff>9525</xdr:colOff>
      <xdr:row>56</xdr:row>
      <xdr:rowOff>133731</xdr:rowOff>
    </xdr:to>
    <xdr:sp macro="" textlink="">
      <xdr:nvSpPr>
        <xdr:cNvPr id="611" name="円/楕円 610">
          <a:extLst>
            <a:ext uri="{FF2B5EF4-FFF2-40B4-BE49-F238E27FC236}">
              <a16:creationId xmlns:a16="http://schemas.microsoft.com/office/drawing/2014/main" id="{00000000-0008-0000-0700-000063020000}"/>
            </a:ext>
          </a:extLst>
        </xdr:cNvPr>
        <xdr:cNvSpPr/>
      </xdr:nvSpPr>
      <xdr:spPr>
        <a:xfrm>
          <a:off x="13652500" y="963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150258</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940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67,470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104457</xdr:rowOff>
    </xdr:from>
    <xdr:to>
      <xdr:col>18</xdr:col>
      <xdr:colOff>492125</xdr:colOff>
      <xdr:row>57</xdr:row>
      <xdr:rowOff>34607</xdr:rowOff>
    </xdr:to>
    <xdr:sp macro="" textlink="">
      <xdr:nvSpPr>
        <xdr:cNvPr id="613" name="円/楕円 612">
          <a:extLst>
            <a:ext uri="{FF2B5EF4-FFF2-40B4-BE49-F238E27FC236}">
              <a16:creationId xmlns:a16="http://schemas.microsoft.com/office/drawing/2014/main" id="{00000000-0008-0000-0700-000065020000}"/>
            </a:ext>
          </a:extLst>
        </xdr:cNvPr>
        <xdr:cNvSpPr/>
      </xdr:nvSpPr>
      <xdr:spPr>
        <a:xfrm>
          <a:off x="12763500" y="970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51134</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948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61,775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20988</xdr:rowOff>
    </xdr:from>
    <xdr:to>
      <xdr:col>23</xdr:col>
      <xdr:colOff>516889</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193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17967</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5625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139115</xdr:rowOff>
    </xdr:from>
    <xdr:ext cx="599010"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196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71</xdr:row>
      <xdr:rowOff>20988</xdr:rowOff>
    </xdr:from>
    <xdr:to>
      <xdr:col>23</xdr:col>
      <xdr:colOff>606425</xdr:colOff>
      <xdr:row>71</xdr:row>
      <xdr:rowOff>20988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193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106867</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08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83990</xdr:rowOff>
    </xdr:from>
    <xdr:to>
      <xdr:col>23</xdr:col>
      <xdr:colOff>568325</xdr:colOff>
      <xdr:row>79</xdr:row>
      <xdr:rowOff>14140</xdr:rowOff>
    </xdr:to>
    <xdr:sp macro="" textlink="">
      <xdr:nvSpPr>
        <xdr:cNvPr id="643" name="フローチャート : 判断 642">
          <a:extLst>
            <a:ext uri="{FF2B5EF4-FFF2-40B4-BE49-F238E27FC236}">
              <a16:creationId xmlns:a16="http://schemas.microsoft.com/office/drawing/2014/main" id="{00000000-0008-0000-0700-000083020000}"/>
            </a:ext>
          </a:extLst>
        </xdr:cNvPr>
        <xdr:cNvSpPr/>
      </xdr:nvSpPr>
      <xdr:spPr>
        <a:xfrm>
          <a:off x="162687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83245</xdr:rowOff>
    </xdr:from>
    <xdr:to>
      <xdr:col>22</xdr:col>
      <xdr:colOff>415925</xdr:colOff>
      <xdr:row>79</xdr:row>
      <xdr:rowOff>13395</xdr:rowOff>
    </xdr:to>
    <xdr:sp macro="" textlink="">
      <xdr:nvSpPr>
        <xdr:cNvPr id="645" name="フローチャート : 判断 644">
          <a:extLst>
            <a:ext uri="{FF2B5EF4-FFF2-40B4-BE49-F238E27FC236}">
              <a16:creationId xmlns:a16="http://schemas.microsoft.com/office/drawing/2014/main" id="{00000000-0008-0000-0700-000085020000}"/>
            </a:ext>
          </a:extLst>
        </xdr:cNvPr>
        <xdr:cNvSpPr/>
      </xdr:nvSpPr>
      <xdr:spPr>
        <a:xfrm>
          <a:off x="15430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29922</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7" y="132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78698</xdr:rowOff>
    </xdr:from>
    <xdr:to>
      <xdr:col>21</xdr:col>
      <xdr:colOff>212725</xdr:colOff>
      <xdr:row>79</xdr:row>
      <xdr:rowOff>8848</xdr:rowOff>
    </xdr:to>
    <xdr:sp macro="" textlink="">
      <xdr:nvSpPr>
        <xdr:cNvPr id="648" name="フローチャート : 判断 647">
          <a:extLst>
            <a:ext uri="{FF2B5EF4-FFF2-40B4-BE49-F238E27FC236}">
              <a16:creationId xmlns:a16="http://schemas.microsoft.com/office/drawing/2014/main" id="{00000000-0008-0000-0700-000088020000}"/>
            </a:ext>
          </a:extLst>
        </xdr:cNvPr>
        <xdr:cNvSpPr/>
      </xdr:nvSpPr>
      <xdr:spPr>
        <a:xfrm>
          <a:off x="14541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25375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7"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139652</xdr:rowOff>
    </xdr:from>
    <xdr:to>
      <xdr:col>19</xdr:col>
      <xdr:colOff>644525</xdr:colOff>
      <xdr:row>78</xdr:row>
      <xdr:rowOff>139700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512752"/>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73000</xdr:rowOff>
    </xdr:from>
    <xdr:to>
      <xdr:col>20</xdr:col>
      <xdr:colOff>9525</xdr:colOff>
      <xdr:row>79</xdr:row>
      <xdr:rowOff>3150</xdr:rowOff>
    </xdr:to>
    <xdr:sp macro="" textlink="">
      <xdr:nvSpPr>
        <xdr:cNvPr id="651" name="フローチャート : 判断 650">
          <a:extLst>
            <a:ext uri="{FF2B5EF4-FFF2-40B4-BE49-F238E27FC236}">
              <a16:creationId xmlns:a16="http://schemas.microsoft.com/office/drawing/2014/main" id="{00000000-0008-0000-0700-00008B020000}"/>
            </a:ext>
          </a:extLst>
        </xdr:cNvPr>
        <xdr:cNvSpPr/>
      </xdr:nvSpPr>
      <xdr:spPr>
        <a:xfrm>
          <a:off x="13652500" y="134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19677</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7" y="132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70351</xdr:rowOff>
    </xdr:from>
    <xdr:to>
      <xdr:col>18</xdr:col>
      <xdr:colOff>492125</xdr:colOff>
      <xdr:row>79</xdr:row>
      <xdr:rowOff>501</xdr:rowOff>
    </xdr:to>
    <xdr:sp macro="" textlink="">
      <xdr:nvSpPr>
        <xdr:cNvPr id="653" name="フローチャート : 判断 652">
          <a:extLst>
            <a:ext uri="{FF2B5EF4-FFF2-40B4-BE49-F238E27FC236}">
              <a16:creationId xmlns:a16="http://schemas.microsoft.com/office/drawing/2014/main" id="{00000000-0008-0000-0700-00008D020000}"/>
            </a:ext>
          </a:extLst>
        </xdr:cNvPr>
        <xdr:cNvSpPr/>
      </xdr:nvSpPr>
      <xdr:spPr>
        <a:xfrm>
          <a:off x="12763500" y="1344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17028</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7" y="1321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60" name="円/楕円 659">
          <a:extLst>
            <a:ext uri="{FF2B5EF4-FFF2-40B4-BE49-F238E27FC236}">
              <a16:creationId xmlns:a16="http://schemas.microsoft.com/office/drawing/2014/main" id="{00000000-0008-0000-0700-00009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62417</xdr:rowOff>
    </xdr:from>
    <xdr:ext cx="249299"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4355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62" name="円/楕円 661">
          <a:extLst>
            <a:ext uri="{FF2B5EF4-FFF2-40B4-BE49-F238E27FC236}">
              <a16:creationId xmlns:a16="http://schemas.microsoft.com/office/drawing/2014/main" id="{00000000-0008-0000-0700-00009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64" name="円/楕円 663">
          <a:extLst>
            <a:ext uri="{FF2B5EF4-FFF2-40B4-BE49-F238E27FC236}">
              <a16:creationId xmlns:a16="http://schemas.microsoft.com/office/drawing/2014/main" id="{00000000-0008-0000-0700-000098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66" name="円/楕円 665">
          <a:extLst>
            <a:ext uri="{FF2B5EF4-FFF2-40B4-BE49-F238E27FC236}">
              <a16:creationId xmlns:a16="http://schemas.microsoft.com/office/drawing/2014/main" id="{00000000-0008-0000-0700-00009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88852</xdr:rowOff>
    </xdr:from>
    <xdr:to>
      <xdr:col>18</xdr:col>
      <xdr:colOff>492125</xdr:colOff>
      <xdr:row>79</xdr:row>
      <xdr:rowOff>19002</xdr:rowOff>
    </xdr:to>
    <xdr:sp macro="" textlink="">
      <xdr:nvSpPr>
        <xdr:cNvPr id="668" name="円/楕円 667">
          <a:extLst>
            <a:ext uri="{FF2B5EF4-FFF2-40B4-BE49-F238E27FC236}">
              <a16:creationId xmlns:a16="http://schemas.microsoft.com/office/drawing/2014/main" id="{00000000-0008-0000-0700-00009C020000}"/>
            </a:ext>
          </a:extLst>
        </xdr:cNvPr>
        <xdr:cNvSpPr/>
      </xdr:nvSpPr>
      <xdr:spPr>
        <a:xfrm>
          <a:off x="12763500" y="1346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10129</xdr:rowOff>
    </xdr:from>
    <xdr:ext cx="313932"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57333" y="135546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152806</xdr:rowOff>
    </xdr:from>
    <xdr:to>
      <xdr:col>23</xdr:col>
      <xdr:colOff>516889</xdr:colOff>
      <xdr:row>98</xdr:row>
      <xdr:rowOff>54648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583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58475</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86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98</xdr:row>
      <xdr:rowOff>54648</xdr:rowOff>
    </xdr:from>
    <xdr:to>
      <xdr:col>23</xdr:col>
      <xdr:colOff>606425</xdr:colOff>
      <xdr:row>98</xdr:row>
      <xdr:rowOff>54648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8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99483</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35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90</xdr:row>
      <xdr:rowOff>152806</xdr:rowOff>
    </xdr:from>
    <xdr:to>
      <xdr:col>23</xdr:col>
      <xdr:colOff>606425</xdr:colOff>
      <xdr:row>90</xdr:row>
      <xdr:rowOff>152806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58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111620</xdr:rowOff>
    </xdr:from>
    <xdr:to>
      <xdr:col>23</xdr:col>
      <xdr:colOff>517525</xdr:colOff>
      <xdr:row>94</xdr:row>
      <xdr:rowOff>136589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5481300" y="16227920"/>
          <a:ext cx="838200" cy="2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41432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5986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18555</xdr:rowOff>
    </xdr:from>
    <xdr:to>
      <xdr:col>23</xdr:col>
      <xdr:colOff>568325</xdr:colOff>
      <xdr:row>94</xdr:row>
      <xdr:rowOff>120155</xdr:rowOff>
    </xdr:to>
    <xdr:sp macro="" textlink="">
      <xdr:nvSpPr>
        <xdr:cNvPr id="700" name="フローチャート : 判断 699">
          <a:extLst>
            <a:ext uri="{FF2B5EF4-FFF2-40B4-BE49-F238E27FC236}">
              <a16:creationId xmlns:a16="http://schemas.microsoft.com/office/drawing/2014/main" id="{00000000-0008-0000-0700-0000BC020000}"/>
            </a:ext>
          </a:extLst>
        </xdr:cNvPr>
        <xdr:cNvSpPr/>
      </xdr:nvSpPr>
      <xdr:spPr>
        <a:xfrm>
          <a:off x="16268700" y="161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66878</xdr:rowOff>
    </xdr:from>
    <xdr:to>
      <xdr:col>22</xdr:col>
      <xdr:colOff>365125</xdr:colOff>
      <xdr:row>94</xdr:row>
      <xdr:rowOff>111620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6183178"/>
          <a:ext cx="889000" cy="4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10998</xdr:rowOff>
    </xdr:from>
    <xdr:to>
      <xdr:col>22</xdr:col>
      <xdr:colOff>415925</xdr:colOff>
      <xdr:row>94</xdr:row>
      <xdr:rowOff>112598</xdr:rowOff>
    </xdr:to>
    <xdr:sp macro="" textlink="">
      <xdr:nvSpPr>
        <xdr:cNvPr id="702" name="フローチャート : 判断 701">
          <a:extLst>
            <a:ext uri="{FF2B5EF4-FFF2-40B4-BE49-F238E27FC236}">
              <a16:creationId xmlns:a16="http://schemas.microsoft.com/office/drawing/2014/main" id="{00000000-0008-0000-0700-0000BE020000}"/>
            </a:ext>
          </a:extLst>
        </xdr:cNvPr>
        <xdr:cNvSpPr/>
      </xdr:nvSpPr>
      <xdr:spPr>
        <a:xfrm>
          <a:off x="15430500" y="1612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129125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590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52236</xdr:rowOff>
    </xdr:from>
    <xdr:to>
      <xdr:col>21</xdr:col>
      <xdr:colOff>161925</xdr:colOff>
      <xdr:row>94</xdr:row>
      <xdr:rowOff>66878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168536"/>
          <a:ext cx="889000" cy="1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29820</xdr:rowOff>
    </xdr:from>
    <xdr:to>
      <xdr:col>21</xdr:col>
      <xdr:colOff>212725</xdr:colOff>
      <xdr:row>94</xdr:row>
      <xdr:rowOff>131420</xdr:rowOff>
    </xdr:to>
    <xdr:sp macro="" textlink="">
      <xdr:nvSpPr>
        <xdr:cNvPr id="705" name="フローチャート : 判断 704">
          <a:extLst>
            <a:ext uri="{FF2B5EF4-FFF2-40B4-BE49-F238E27FC236}">
              <a16:creationId xmlns:a16="http://schemas.microsoft.com/office/drawing/2014/main" id="{00000000-0008-0000-0700-0000C1020000}"/>
            </a:ext>
          </a:extLst>
        </xdr:cNvPr>
        <xdr:cNvSpPr/>
      </xdr:nvSpPr>
      <xdr:spPr>
        <a:xfrm>
          <a:off x="14541500" y="1614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122547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52236</xdr:rowOff>
    </xdr:from>
    <xdr:to>
      <xdr:col>19</xdr:col>
      <xdr:colOff>644525</xdr:colOff>
      <xdr:row>94</xdr:row>
      <xdr:rowOff>109296</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168536"/>
          <a:ext cx="889000" cy="5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37212</xdr:rowOff>
    </xdr:from>
    <xdr:to>
      <xdr:col>20</xdr:col>
      <xdr:colOff>9525</xdr:colOff>
      <xdr:row>94</xdr:row>
      <xdr:rowOff>138812</xdr:rowOff>
    </xdr:to>
    <xdr:sp macro="" textlink="">
      <xdr:nvSpPr>
        <xdr:cNvPr id="708" name="フローチャート : 判断 707">
          <a:extLst>
            <a:ext uri="{FF2B5EF4-FFF2-40B4-BE49-F238E27FC236}">
              <a16:creationId xmlns:a16="http://schemas.microsoft.com/office/drawing/2014/main" id="{00000000-0008-0000-0700-0000C4020000}"/>
            </a:ext>
          </a:extLst>
        </xdr:cNvPr>
        <xdr:cNvSpPr/>
      </xdr:nvSpPr>
      <xdr:spPr>
        <a:xfrm>
          <a:off x="13652500" y="161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129939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32665</xdr:rowOff>
    </xdr:from>
    <xdr:to>
      <xdr:col>18</xdr:col>
      <xdr:colOff>492125</xdr:colOff>
      <xdr:row>94</xdr:row>
      <xdr:rowOff>134265</xdr:rowOff>
    </xdr:to>
    <xdr:sp macro="" textlink="">
      <xdr:nvSpPr>
        <xdr:cNvPr id="710" name="フローチャート : 判断 709">
          <a:extLst>
            <a:ext uri="{FF2B5EF4-FFF2-40B4-BE49-F238E27FC236}">
              <a16:creationId xmlns:a16="http://schemas.microsoft.com/office/drawing/2014/main" id="{00000000-0008-0000-0700-0000C6020000}"/>
            </a:ext>
          </a:extLst>
        </xdr:cNvPr>
        <xdr:cNvSpPr/>
      </xdr:nvSpPr>
      <xdr:spPr>
        <a:xfrm>
          <a:off x="12763500" y="1614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150792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592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85789</xdr:rowOff>
    </xdr:from>
    <xdr:to>
      <xdr:col>23</xdr:col>
      <xdr:colOff>568325</xdr:colOff>
      <xdr:row>95</xdr:row>
      <xdr:rowOff>15939</xdr:rowOff>
    </xdr:to>
    <xdr:sp macro="" textlink="">
      <xdr:nvSpPr>
        <xdr:cNvPr id="717" name="円/楕円 716">
          <a:extLst>
            <a:ext uri="{FF2B5EF4-FFF2-40B4-BE49-F238E27FC236}">
              <a16:creationId xmlns:a16="http://schemas.microsoft.com/office/drawing/2014/main" id="{00000000-0008-0000-0700-0000CD020000}"/>
            </a:ext>
          </a:extLst>
        </xdr:cNvPr>
        <xdr:cNvSpPr/>
      </xdr:nvSpPr>
      <xdr:spPr>
        <a:xfrm>
          <a:off x="16268700" y="1620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64216</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18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60,245</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60820</xdr:rowOff>
    </xdr:from>
    <xdr:to>
      <xdr:col>22</xdr:col>
      <xdr:colOff>415925</xdr:colOff>
      <xdr:row>94</xdr:row>
      <xdr:rowOff>162420</xdr:rowOff>
    </xdr:to>
    <xdr:sp macro="" textlink="">
      <xdr:nvSpPr>
        <xdr:cNvPr id="719" name="円/楕円 718">
          <a:extLst>
            <a:ext uri="{FF2B5EF4-FFF2-40B4-BE49-F238E27FC236}">
              <a16:creationId xmlns:a16="http://schemas.microsoft.com/office/drawing/2014/main" id="{00000000-0008-0000-0700-0000CF020000}"/>
            </a:ext>
          </a:extLst>
        </xdr:cNvPr>
        <xdr:cNvSpPr/>
      </xdr:nvSpPr>
      <xdr:spPr>
        <a:xfrm>
          <a:off x="15430500" y="161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153547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26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62,211</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16078</xdr:rowOff>
    </xdr:from>
    <xdr:to>
      <xdr:col>21</xdr:col>
      <xdr:colOff>212725</xdr:colOff>
      <xdr:row>94</xdr:row>
      <xdr:rowOff>117678</xdr:rowOff>
    </xdr:to>
    <xdr:sp macro="" textlink="">
      <xdr:nvSpPr>
        <xdr:cNvPr id="721" name="円/楕円 720">
          <a:extLst>
            <a:ext uri="{FF2B5EF4-FFF2-40B4-BE49-F238E27FC236}">
              <a16:creationId xmlns:a16="http://schemas.microsoft.com/office/drawing/2014/main" id="{00000000-0008-0000-0700-0000D1020000}"/>
            </a:ext>
          </a:extLst>
        </xdr:cNvPr>
        <xdr:cNvSpPr/>
      </xdr:nvSpPr>
      <xdr:spPr>
        <a:xfrm>
          <a:off x="14541500" y="1613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134205</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590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65,734</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1436</xdr:rowOff>
    </xdr:from>
    <xdr:to>
      <xdr:col>20</xdr:col>
      <xdr:colOff>9525</xdr:colOff>
      <xdr:row>94</xdr:row>
      <xdr:rowOff>103036</xdr:rowOff>
    </xdr:to>
    <xdr:sp macro="" textlink="">
      <xdr:nvSpPr>
        <xdr:cNvPr id="723" name="円/楕円 722">
          <a:extLst>
            <a:ext uri="{FF2B5EF4-FFF2-40B4-BE49-F238E27FC236}">
              <a16:creationId xmlns:a16="http://schemas.microsoft.com/office/drawing/2014/main" id="{00000000-0008-0000-0700-0000D3020000}"/>
            </a:ext>
          </a:extLst>
        </xdr:cNvPr>
        <xdr:cNvSpPr/>
      </xdr:nvSpPr>
      <xdr:spPr>
        <a:xfrm>
          <a:off x="13652500" y="1611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119563</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589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66,887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58496</xdr:rowOff>
    </xdr:from>
    <xdr:to>
      <xdr:col>18</xdr:col>
      <xdr:colOff>492125</xdr:colOff>
      <xdr:row>94</xdr:row>
      <xdr:rowOff>160096</xdr:rowOff>
    </xdr:to>
    <xdr:sp macro="" textlink="">
      <xdr:nvSpPr>
        <xdr:cNvPr id="725" name="円/楕円 724">
          <a:extLst>
            <a:ext uri="{FF2B5EF4-FFF2-40B4-BE49-F238E27FC236}">
              <a16:creationId xmlns:a16="http://schemas.microsoft.com/office/drawing/2014/main" id="{00000000-0008-0000-0700-0000D5020000}"/>
            </a:ext>
          </a:extLst>
        </xdr:cNvPr>
        <xdr:cNvSpPr/>
      </xdr:nvSpPr>
      <xdr:spPr>
        <a:xfrm>
          <a:off x="12763500" y="1617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151223</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2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11430</xdr:rowOff>
    </xdr:from>
    <xdr:to>
      <xdr:col>32</xdr:col>
      <xdr:colOff>186689</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326380"/>
          <a:ext cx="1269" cy="1404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63517</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50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129557</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10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1,106</a:t>
          </a:r>
          <a:endParaRPr kumimoji="1" lang="ja-JP" altLang="en-US" sz="1000" b="1">
            <a:latin typeface="ＭＳ Ｐゴシック"/>
          </a:endParaRPr>
        </a:p>
      </xdr:txBody>
    </xdr:sp>
    <xdr:clientData/>
  </xdr:oneCellAnchor>
  <xdr:twoCellAnchor>
    <xdr:from>
      <xdr:col>32</xdr:col>
      <xdr:colOff>98425</xdr:colOff>
      <xdr:row>31</xdr:row>
      <xdr:rowOff>11430</xdr:rowOff>
    </xdr:from>
    <xdr:to>
      <xdr:col>32</xdr:col>
      <xdr:colOff>276225</xdr:colOff>
      <xdr:row>31</xdr:row>
      <xdr:rowOff>11430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32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152417</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960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129540</xdr:rowOff>
    </xdr:from>
    <xdr:to>
      <xdr:col>32</xdr:col>
      <xdr:colOff>238125</xdr:colOff>
      <xdr:row>39</xdr:row>
      <xdr:rowOff>59690</xdr:rowOff>
    </xdr:to>
    <xdr:sp macro="" textlink="">
      <xdr:nvSpPr>
        <xdr:cNvPr id="757" name="フローチャート : 判断 756">
          <a:extLst>
            <a:ext uri="{FF2B5EF4-FFF2-40B4-BE49-F238E27FC236}">
              <a16:creationId xmlns:a16="http://schemas.microsoft.com/office/drawing/2014/main" id="{00000000-0008-0000-0700-0000F5020000}"/>
            </a:ext>
          </a:extLst>
        </xdr:cNvPr>
        <xdr:cNvSpPr/>
      </xdr:nvSpPr>
      <xdr:spPr>
        <a:xfrm>
          <a:off x="221107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119380</xdr:rowOff>
    </xdr:from>
    <xdr:to>
      <xdr:col>31</xdr:col>
      <xdr:colOff>85725</xdr:colOff>
      <xdr:row>39</xdr:row>
      <xdr:rowOff>49530</xdr:rowOff>
    </xdr:to>
    <xdr:sp macro="" textlink="">
      <xdr:nvSpPr>
        <xdr:cNvPr id="759" name="フローチャート : 判断 758">
          <a:extLst>
            <a:ext uri="{FF2B5EF4-FFF2-40B4-BE49-F238E27FC236}">
              <a16:creationId xmlns:a16="http://schemas.microsoft.com/office/drawing/2014/main" id="{00000000-0008-0000-0700-0000F7020000}"/>
            </a:ext>
          </a:extLst>
        </xdr:cNvPr>
        <xdr:cNvSpPr/>
      </xdr:nvSpPr>
      <xdr:spPr>
        <a:xfrm>
          <a:off x="21272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66057</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09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24130</xdr:rowOff>
    </xdr:from>
    <xdr:to>
      <xdr:col>29</xdr:col>
      <xdr:colOff>568325</xdr:colOff>
      <xdr:row>37</xdr:row>
      <xdr:rowOff>125730</xdr:rowOff>
    </xdr:to>
    <xdr:sp macro="" textlink="">
      <xdr:nvSpPr>
        <xdr:cNvPr id="762" name="フローチャート : 判断 761">
          <a:extLst>
            <a:ext uri="{FF2B5EF4-FFF2-40B4-BE49-F238E27FC236}">
              <a16:creationId xmlns:a16="http://schemas.microsoft.com/office/drawing/2014/main" id="{00000000-0008-0000-0700-0000FA020000}"/>
            </a:ext>
          </a:extLst>
        </xdr:cNvPr>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142257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114300</xdr:rowOff>
    </xdr:from>
    <xdr:to>
      <xdr:col>28</xdr:col>
      <xdr:colOff>365125</xdr:colOff>
      <xdr:row>36</xdr:row>
      <xdr:rowOff>44450</xdr:rowOff>
    </xdr:to>
    <xdr:sp macro="" textlink="">
      <xdr:nvSpPr>
        <xdr:cNvPr id="765" name="フローチャート : 判断 764">
          <a:extLst>
            <a:ext uri="{FF2B5EF4-FFF2-40B4-BE49-F238E27FC236}">
              <a16:creationId xmlns:a16="http://schemas.microsoft.com/office/drawing/2014/main" id="{00000000-0008-0000-0700-0000FD020000}"/>
            </a:ext>
          </a:extLst>
        </xdr:cNvPr>
        <xdr:cNvSpPr/>
      </xdr:nvSpPr>
      <xdr:spPr>
        <a:xfrm>
          <a:off x="19494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60977</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49530</xdr:rowOff>
    </xdr:from>
    <xdr:to>
      <xdr:col>27</xdr:col>
      <xdr:colOff>161925</xdr:colOff>
      <xdr:row>35</xdr:row>
      <xdr:rowOff>151130</xdr:rowOff>
    </xdr:to>
    <xdr:sp macro="" textlink="">
      <xdr:nvSpPr>
        <xdr:cNvPr id="767" name="フローチャート : 判断 766">
          <a:extLst>
            <a:ext uri="{FF2B5EF4-FFF2-40B4-BE49-F238E27FC236}">
              <a16:creationId xmlns:a16="http://schemas.microsoft.com/office/drawing/2014/main" id="{00000000-0008-0000-0700-0000FF020000}"/>
            </a:ext>
          </a:extLst>
        </xdr:cNvPr>
        <xdr:cNvSpPr/>
      </xdr:nvSpPr>
      <xdr:spPr>
        <a:xfrm>
          <a:off x="18605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33</xdr:row>
      <xdr:rowOff>167657</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107967</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23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当市の特徴とする部分でもある農業分野、また、旧観光事業会計で抱えていた施設を所有していることなどにより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農林水産業費、商工費について類似団体を上回っている。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全国的に景気が上向いている部分は見受けられるが、当市における労働者への預託事業等について引き続き継続していることから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労働費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について類似団体を上回っている。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土木費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に関しては、中条駅西口の供用開始に向け整備が本格化したことから、類似団体を上回った。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年度、総合体育館建設にあたって教育費が突出しているが、事業完了に伴い、平均を下回る形になった。</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新潟県胎内市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交付税及び臨時財政対策債について前年より３億３千万円減額し、大きく比率が悪化した。自主財源の確保についは主たる市税収入が伸びない中で、行政経費について節減をし、健全財政を目指す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新潟県胎内市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全ての会計において、赤字額は生じて</a:t>
          </a:r>
          <a:r>
            <a:rPr kumimoji="1" lang="ja-JP" altLang="en-US" sz="1100">
              <a:solidFill>
                <a:schemeClr val="dk1"/>
              </a:solidFill>
              <a:effectLst/>
              <a:latin typeface="+mn-lt"/>
              <a:ea typeface="+mn-ea"/>
              <a:cs typeface="+mn-cs"/>
            </a:rPr>
            <a:t>いない</a:t>
          </a:r>
          <a:r>
            <a:rPr kumimoji="1" lang="ja-JP" altLang="ja-JP" sz="1100">
              <a:solidFill>
                <a:schemeClr val="dk1"/>
              </a:solidFill>
              <a:effectLst/>
              <a:latin typeface="+mn-lt"/>
              <a:ea typeface="+mn-ea"/>
              <a:cs typeface="+mn-cs"/>
            </a:rPr>
            <a:t>。各会計の黒字比率においては、公共下水道事業会計では、平成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年度から繰出金を増額したことにより黒字比率が増えており、また工業用水道事業会計では、平成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年度事業開始予定に伴い、平成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年度繰越工事費を計上したことに伴う黒字比率の増、国民健康保険事業特別会計においては、年々厳しい状況が続いている。その他の会計は、おおむね横ばいで推移している。平成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年度より交付税の縮減期間に入っており、一般財源の確保が厳しい状況が続いていくものと見込まれる。よって今後も経費の節減と歳入の確保に努め、財政の健全化を堅持していく。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aisei\Desktop\&#12304;&#36001;&#25919;&#29366;&#27841;&#36039;&#26009;&#38598;&#12305;_152277_&#32974;&#20869;&#24066;_2016\&#12304;&#36001;&#25919;&#29366;&#27841;&#36039;&#26009;&#38598;&#12305;_152277_&#32974;&#20869;&#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cell r="K73">
            <v>168.9</v>
          </cell>
          <cell r="L73">
            <v>159.5</v>
          </cell>
          <cell r="M73">
            <v>160.80000000000001</v>
          </cell>
          <cell r="N73">
            <v>164.6</v>
          </cell>
          <cell r="O73">
            <v>162.9</v>
          </cell>
        </row>
        <row r="75">
          <cell r="K75">
            <v>16.5</v>
          </cell>
          <cell r="L75">
            <v>15.2</v>
          </cell>
          <cell r="M75">
            <v>13.3</v>
          </cell>
          <cell r="N75">
            <v>11.6</v>
          </cell>
          <cell r="O75">
            <v>11.2</v>
          </cell>
        </row>
        <row r="77">
          <cell r="G77" t="str">
            <v>類似団体内平均値</v>
          </cell>
          <cell r="K77">
            <v>64.599999999999994</v>
          </cell>
          <cell r="L77">
            <v>52.8</v>
          </cell>
          <cell r="M77">
            <v>48.6</v>
          </cell>
          <cell r="N77">
            <v>32.799999999999997</v>
          </cell>
          <cell r="O77">
            <v>20.2</v>
          </cell>
        </row>
        <row r="79">
          <cell r="K79">
            <v>12.4</v>
          </cell>
          <cell r="L79">
            <v>11.5</v>
          </cell>
          <cell r="M79">
            <v>10.4</v>
          </cell>
          <cell r="N79">
            <v>9.5</v>
          </cell>
          <cell r="O79">
            <v>8.6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14893128</v>
      </c>
      <c r="BO4" s="411"/>
      <c r="BP4" s="411"/>
      <c r="BQ4" s="411"/>
      <c r="BR4" s="411"/>
      <c r="BS4" s="411"/>
      <c r="BT4" s="411"/>
      <c r="BU4" s="412"/>
      <c r="BV4" s="410">
        <v>17031193</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4.5</v>
      </c>
      <c r="CU4" s="588"/>
      <c r="CV4" s="588"/>
      <c r="CW4" s="588"/>
      <c r="CX4" s="588"/>
      <c r="CY4" s="588"/>
      <c r="CZ4" s="588"/>
      <c r="DA4" s="589"/>
      <c r="DB4" s="587">
        <v>7.7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14418134</v>
      </c>
      <c r="BO5" s="416"/>
      <c r="BP5" s="416"/>
      <c r="BQ5" s="416"/>
      <c r="BR5" s="416"/>
      <c r="BS5" s="416"/>
      <c r="BT5" s="416"/>
      <c r="BU5" s="417"/>
      <c r="BV5" s="415">
        <v>16140663</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94.8</v>
      </c>
      <c r="CU5" s="386"/>
      <c r="CV5" s="386"/>
      <c r="CW5" s="386"/>
      <c r="CX5" s="386"/>
      <c r="CY5" s="386"/>
      <c r="CZ5" s="386"/>
      <c r="DA5" s="387"/>
      <c r="DB5" s="385">
        <v>91.2</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474994</v>
      </c>
      <c r="BO6" s="416"/>
      <c r="BP6" s="416"/>
      <c r="BQ6" s="416"/>
      <c r="BR6" s="416"/>
      <c r="BS6" s="416"/>
      <c r="BT6" s="416"/>
      <c r="BU6" s="417"/>
      <c r="BV6" s="415">
        <v>890530</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99.8</v>
      </c>
      <c r="CU6" s="562"/>
      <c r="CV6" s="562"/>
      <c r="CW6" s="562"/>
      <c r="CX6" s="562"/>
      <c r="CY6" s="562"/>
      <c r="CZ6" s="562"/>
      <c r="DA6" s="563"/>
      <c r="DB6" s="561">
        <v>97.1</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52974</v>
      </c>
      <c r="BO7" s="416"/>
      <c r="BP7" s="416"/>
      <c r="BQ7" s="416"/>
      <c r="BR7" s="416"/>
      <c r="BS7" s="416"/>
      <c r="BT7" s="416"/>
      <c r="BU7" s="417"/>
      <c r="BV7" s="415">
        <v>155869</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9339380</v>
      </c>
      <c r="CU7" s="416"/>
      <c r="CV7" s="416"/>
      <c r="CW7" s="416"/>
      <c r="CX7" s="416"/>
      <c r="CY7" s="416"/>
      <c r="CZ7" s="416"/>
      <c r="DA7" s="417"/>
      <c r="DB7" s="415">
        <v>9521295</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422020</v>
      </c>
      <c r="BO8" s="416"/>
      <c r="BP8" s="416"/>
      <c r="BQ8" s="416"/>
      <c r="BR8" s="416"/>
      <c r="BS8" s="416"/>
      <c r="BT8" s="416"/>
      <c r="BU8" s="417"/>
      <c r="BV8" s="415">
        <v>734661</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0.48</v>
      </c>
      <c r="CU8" s="525"/>
      <c r="CV8" s="525"/>
      <c r="CW8" s="525"/>
      <c r="CX8" s="525"/>
      <c r="CY8" s="525"/>
      <c r="CZ8" s="525"/>
      <c r="DA8" s="526"/>
      <c r="DB8" s="524">
        <v>0.47</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30198</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-312641</v>
      </c>
      <c r="BO9" s="416"/>
      <c r="BP9" s="416"/>
      <c r="BQ9" s="416"/>
      <c r="BR9" s="416"/>
      <c r="BS9" s="416"/>
      <c r="BT9" s="416"/>
      <c r="BU9" s="417"/>
      <c r="BV9" s="415">
        <v>214297</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15.9</v>
      </c>
      <c r="CU9" s="386"/>
      <c r="CV9" s="386"/>
      <c r="CW9" s="386"/>
      <c r="CX9" s="386"/>
      <c r="CY9" s="386"/>
      <c r="CZ9" s="386"/>
      <c r="DA9" s="387"/>
      <c r="DB9" s="385">
        <v>16.2</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31424</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145</v>
      </c>
      <c r="BO10" s="416"/>
      <c r="BP10" s="416"/>
      <c r="BQ10" s="416"/>
      <c r="BR10" s="416"/>
      <c r="BS10" s="416"/>
      <c r="BT10" s="416"/>
      <c r="BU10" s="417"/>
      <c r="BV10" s="415">
        <v>417</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30274</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30145</v>
      </c>
      <c r="S13" s="517"/>
      <c r="T13" s="517"/>
      <c r="U13" s="517"/>
      <c r="V13" s="518"/>
      <c r="W13" s="504" t="s">
        <v>124</v>
      </c>
      <c r="X13" s="428"/>
      <c r="Y13" s="428"/>
      <c r="Z13" s="428"/>
      <c r="AA13" s="428"/>
      <c r="AB13" s="429"/>
      <c r="AC13" s="391">
        <v>1528</v>
      </c>
      <c r="AD13" s="392"/>
      <c r="AE13" s="392"/>
      <c r="AF13" s="392"/>
      <c r="AG13" s="393"/>
      <c r="AH13" s="391">
        <v>1685</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-312496</v>
      </c>
      <c r="BO13" s="416"/>
      <c r="BP13" s="416"/>
      <c r="BQ13" s="416"/>
      <c r="BR13" s="416"/>
      <c r="BS13" s="416"/>
      <c r="BT13" s="416"/>
      <c r="BU13" s="417"/>
      <c r="BV13" s="415">
        <v>214714</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11.2</v>
      </c>
      <c r="CU13" s="386"/>
      <c r="CV13" s="386"/>
      <c r="CW13" s="386"/>
      <c r="CX13" s="386"/>
      <c r="CY13" s="386"/>
      <c r="CZ13" s="386"/>
      <c r="DA13" s="387"/>
      <c r="DB13" s="385">
        <v>11.6</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30558</v>
      </c>
      <c r="S14" s="517"/>
      <c r="T14" s="517"/>
      <c r="U14" s="517"/>
      <c r="V14" s="518"/>
      <c r="W14" s="519"/>
      <c r="X14" s="431"/>
      <c r="Y14" s="431"/>
      <c r="Z14" s="431"/>
      <c r="AA14" s="431"/>
      <c r="AB14" s="432"/>
      <c r="AC14" s="509">
        <v>10.4</v>
      </c>
      <c r="AD14" s="510"/>
      <c r="AE14" s="510"/>
      <c r="AF14" s="510"/>
      <c r="AG14" s="511"/>
      <c r="AH14" s="509">
        <v>11.1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162.9</v>
      </c>
      <c r="CU14" s="488"/>
      <c r="CV14" s="488"/>
      <c r="CW14" s="488"/>
      <c r="CX14" s="488"/>
      <c r="CY14" s="488"/>
      <c r="CZ14" s="488"/>
      <c r="DA14" s="489"/>
      <c r="DB14" s="520">
        <v>164.6</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30456</v>
      </c>
      <c r="S15" s="517"/>
      <c r="T15" s="517"/>
      <c r="U15" s="517"/>
      <c r="V15" s="518"/>
      <c r="W15" s="504" t="s">
        <v>130</v>
      </c>
      <c r="X15" s="428"/>
      <c r="Y15" s="428"/>
      <c r="Z15" s="428"/>
      <c r="AA15" s="428"/>
      <c r="AB15" s="429"/>
      <c r="AC15" s="391">
        <v>5264</v>
      </c>
      <c r="AD15" s="392"/>
      <c r="AE15" s="392"/>
      <c r="AF15" s="392"/>
      <c r="AG15" s="393"/>
      <c r="AH15" s="391">
        <v>5360</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3679145</v>
      </c>
      <c r="BO15" s="411"/>
      <c r="BP15" s="411"/>
      <c r="BQ15" s="411"/>
      <c r="BR15" s="411"/>
      <c r="BS15" s="411"/>
      <c r="BT15" s="411"/>
      <c r="BU15" s="412"/>
      <c r="BV15" s="410">
        <v>3579948</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35.799999999999997</v>
      </c>
      <c r="AD16" s="510"/>
      <c r="AE16" s="510"/>
      <c r="AF16" s="510"/>
      <c r="AG16" s="511"/>
      <c r="AH16" s="509">
        <v>35.4</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7499154</v>
      </c>
      <c r="BO16" s="416"/>
      <c r="BP16" s="416"/>
      <c r="BQ16" s="416"/>
      <c r="BR16" s="416"/>
      <c r="BS16" s="416"/>
      <c r="BT16" s="416"/>
      <c r="BU16" s="417"/>
      <c r="BV16" s="415">
        <v>7445418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7923</v>
      </c>
      <c r="AD17" s="392"/>
      <c r="AE17" s="392"/>
      <c r="AF17" s="392"/>
      <c r="AG17" s="393"/>
      <c r="AH17" s="391">
        <v>8096</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4679113</v>
      </c>
      <c r="BO17" s="416"/>
      <c r="BP17" s="416"/>
      <c r="BQ17" s="416"/>
      <c r="BR17" s="416"/>
      <c r="BS17" s="416"/>
      <c r="BT17" s="416"/>
      <c r="BU17" s="417"/>
      <c r="BV17" s="415">
        <v>4548411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264.89</v>
      </c>
      <c r="M18" s="480"/>
      <c r="N18" s="480"/>
      <c r="O18" s="480"/>
      <c r="P18" s="480"/>
      <c r="Q18" s="480"/>
      <c r="R18" s="481"/>
      <c r="S18" s="481"/>
      <c r="T18" s="481"/>
      <c r="U18" s="481"/>
      <c r="V18" s="482"/>
      <c r="W18" s="496"/>
      <c r="X18" s="497"/>
      <c r="Y18" s="497"/>
      <c r="Z18" s="497"/>
      <c r="AA18" s="497"/>
      <c r="AB18" s="505"/>
      <c r="AC18" s="379">
        <v>53.8</v>
      </c>
      <c r="AD18" s="380"/>
      <c r="AE18" s="380"/>
      <c r="AF18" s="380"/>
      <c r="AG18" s="483"/>
      <c r="AH18" s="379">
        <v>53.5</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8850580</v>
      </c>
      <c r="BO18" s="416"/>
      <c r="BP18" s="416"/>
      <c r="BQ18" s="416"/>
      <c r="BR18" s="416"/>
      <c r="BS18" s="416"/>
      <c r="BT18" s="416"/>
      <c r="BU18" s="417"/>
      <c r="BV18" s="415">
        <v>8811291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114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10826171</v>
      </c>
      <c r="BO19" s="416"/>
      <c r="BP19" s="416"/>
      <c r="BQ19" s="416"/>
      <c r="BR19" s="416"/>
      <c r="BS19" s="416"/>
      <c r="BT19" s="416"/>
      <c r="BU19" s="417"/>
      <c r="BV19" s="415">
        <v>11103855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10056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19418501</v>
      </c>
      <c r="BO23" s="416"/>
      <c r="BP23" s="416"/>
      <c r="BQ23" s="416"/>
      <c r="BR23" s="416"/>
      <c r="BS23" s="416"/>
      <c r="BT23" s="416"/>
      <c r="BU23" s="417"/>
      <c r="BV23" s="415">
        <v>20079415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7330</v>
      </c>
      <c r="R24" s="392"/>
      <c r="S24" s="392"/>
      <c r="T24" s="392"/>
      <c r="U24" s="392"/>
      <c r="V24" s="393"/>
      <c r="W24" s="457"/>
      <c r="X24" s="448"/>
      <c r="Y24" s="449"/>
      <c r="Z24" s="388" t="s">
        <v>154</v>
      </c>
      <c r="AA24" s="389"/>
      <c r="AB24" s="389"/>
      <c r="AC24" s="389"/>
      <c r="AD24" s="389"/>
      <c r="AE24" s="389"/>
      <c r="AF24" s="389"/>
      <c r="AG24" s="390"/>
      <c r="AH24" s="391">
        <v>314</v>
      </c>
      <c r="AI24" s="392"/>
      <c r="AJ24" s="392"/>
      <c r="AK24" s="392"/>
      <c r="AL24" s="393"/>
      <c r="AM24" s="391">
        <v>942628</v>
      </c>
      <c r="AN24" s="392"/>
      <c r="AO24" s="392"/>
      <c r="AP24" s="392"/>
      <c r="AQ24" s="392"/>
      <c r="AR24" s="393"/>
      <c r="AS24" s="391">
        <v>3002</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11040436</v>
      </c>
      <c r="BO24" s="416"/>
      <c r="BP24" s="416"/>
      <c r="BQ24" s="416"/>
      <c r="BR24" s="416"/>
      <c r="BS24" s="416"/>
      <c r="BT24" s="416"/>
      <c r="BU24" s="417"/>
      <c r="BV24" s="415">
        <v>11240219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6030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3147450</v>
      </c>
      <c r="BO25" s="411"/>
      <c r="BP25" s="411"/>
      <c r="BQ25" s="411"/>
      <c r="BR25" s="411"/>
      <c r="BS25" s="411"/>
      <c r="BT25" s="411"/>
      <c r="BU25" s="412"/>
      <c r="BV25" s="410">
        <v>3043726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5350</v>
      </c>
      <c r="R26" s="392"/>
      <c r="S26" s="392"/>
      <c r="T26" s="392"/>
      <c r="U26" s="392"/>
      <c r="V26" s="393"/>
      <c r="W26" s="457"/>
      <c r="X26" s="448"/>
      <c r="Y26" s="449"/>
      <c r="Z26" s="388" t="s">
        <v>160</v>
      </c>
      <c r="AA26" s="470"/>
      <c r="AB26" s="470"/>
      <c r="AC26" s="470"/>
      <c r="AD26" s="470"/>
      <c r="AE26" s="470"/>
      <c r="AF26" s="470"/>
      <c r="AG26" s="471"/>
      <c r="AH26" s="391">
        <v>50</v>
      </c>
      <c r="AI26" s="392"/>
      <c r="AJ26" s="392"/>
      <c r="AK26" s="392"/>
      <c r="AL26" s="393"/>
      <c r="AM26" s="391">
        <v>155450</v>
      </c>
      <c r="AN26" s="392"/>
      <c r="AO26" s="392"/>
      <c r="AP26" s="392"/>
      <c r="AQ26" s="392"/>
      <c r="AR26" s="393"/>
      <c r="AS26" s="391">
        <v>3109</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3400</v>
      </c>
      <c r="R27" s="392"/>
      <c r="S27" s="392"/>
      <c r="T27" s="392"/>
      <c r="U27" s="392"/>
      <c r="V27" s="393"/>
      <c r="W27" s="457"/>
      <c r="X27" s="448"/>
      <c r="Y27" s="449"/>
      <c r="Z27" s="388" t="s">
        <v>163</v>
      </c>
      <c r="AA27" s="389"/>
      <c r="AB27" s="389"/>
      <c r="AC27" s="389"/>
      <c r="AD27" s="389"/>
      <c r="AE27" s="389"/>
      <c r="AF27" s="389"/>
      <c r="AG27" s="390"/>
      <c r="AH27" s="391">
        <v>9</v>
      </c>
      <c r="AI27" s="392"/>
      <c r="AJ27" s="392"/>
      <c r="AK27" s="392"/>
      <c r="AL27" s="393"/>
      <c r="AM27" s="391">
        <v>24459</v>
      </c>
      <c r="AN27" s="392"/>
      <c r="AO27" s="392"/>
      <c r="AP27" s="392"/>
      <c r="AQ27" s="392"/>
      <c r="AR27" s="393"/>
      <c r="AS27" s="391">
        <v>2718</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153859</v>
      </c>
      <c r="BO27" s="419"/>
      <c r="BP27" s="419"/>
      <c r="BQ27" s="419"/>
      <c r="BR27" s="419"/>
      <c r="BS27" s="419"/>
      <c r="BT27" s="419"/>
      <c r="BU27" s="420"/>
      <c r="BV27" s="418">
        <v>153859</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2760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1007166</v>
      </c>
      <c r="BO28" s="411"/>
      <c r="BP28" s="411"/>
      <c r="BQ28" s="411"/>
      <c r="BR28" s="411"/>
      <c r="BS28" s="411"/>
      <c r="BT28" s="411"/>
      <c r="BU28" s="412"/>
      <c r="BV28" s="410">
        <v>1007021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16</v>
      </c>
      <c r="M29" s="392"/>
      <c r="N29" s="392"/>
      <c r="O29" s="392"/>
      <c r="P29" s="393"/>
      <c r="Q29" s="391">
        <v>2500</v>
      </c>
      <c r="R29" s="392"/>
      <c r="S29" s="392"/>
      <c r="T29" s="392"/>
      <c r="U29" s="392"/>
      <c r="V29" s="393"/>
      <c r="W29" s="458"/>
      <c r="X29" s="459"/>
      <c r="Y29" s="460"/>
      <c r="Z29" s="388" t="s">
        <v>170</v>
      </c>
      <c r="AA29" s="389"/>
      <c r="AB29" s="389"/>
      <c r="AC29" s="389"/>
      <c r="AD29" s="389"/>
      <c r="AE29" s="389"/>
      <c r="AF29" s="389"/>
      <c r="AG29" s="390"/>
      <c r="AH29" s="391">
        <v>323</v>
      </c>
      <c r="AI29" s="392"/>
      <c r="AJ29" s="392"/>
      <c r="AK29" s="392"/>
      <c r="AL29" s="393"/>
      <c r="AM29" s="391">
        <v>967087</v>
      </c>
      <c r="AN29" s="392"/>
      <c r="AO29" s="392"/>
      <c r="AP29" s="392"/>
      <c r="AQ29" s="392"/>
      <c r="AR29" s="393"/>
      <c r="AS29" s="391">
        <v>2994</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2486</v>
      </c>
      <c r="BO29" s="416"/>
      <c r="BP29" s="416"/>
      <c r="BQ29" s="416"/>
      <c r="BR29" s="416"/>
      <c r="BS29" s="416"/>
      <c r="BT29" s="416"/>
      <c r="BU29" s="417"/>
      <c r="BV29" s="415">
        <v>2485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93.1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1840698</v>
      </c>
      <c r="BO30" s="419"/>
      <c r="BP30" s="419"/>
      <c r="BQ30" s="419"/>
      <c r="BR30" s="419"/>
      <c r="BS30" s="419"/>
      <c r="BT30" s="419"/>
      <c r="BU30" s="420"/>
      <c r="BV30" s="418">
        <v>1742732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IF('各会計、関係団体の財政状況及び健全化判断比率'!B31="","",'各会計、関係団体の財政状況及び健全化判断比率'!B31)</f>
        <v>公共下水道事業会計</v>
      </c>
      <c r="AP34" s="374"/>
      <c r="AQ34" s="374"/>
      <c r="AR34" s="374"/>
      <c r="AS34" s="374"/>
      <c r="AT34" s="374"/>
      <c r="AU34" s="374"/>
      <c r="AV34" s="374"/>
      <c r="AW34" s="374"/>
      <c r="AX34" s="374"/>
      <c r="AY34" s="374"/>
      <c r="AZ34" s="374"/>
      <c r="BA34" s="374"/>
      <c r="BB34" s="374"/>
      <c r="BC34" s="374"/>
      <c r="BD34" s="167"/>
      <c r="BE34" s="375">
        <f>IF(BG34="","",MAX(C34:D43,U34:V43,AM34:AN43)+1)</f>
        <v>10</v>
      </c>
      <c r="BF34" s="375"/>
      <c r="BG34" s="374" t="str">
        <f>IF('各会計、関係団体の財政状況及び健全化判断比率'!B34="","",'各会計、関係団体の財政状況及び健全化判断比率'!B34)</f>
        <v>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14</v>
      </c>
      <c r="BX34" s="375"/>
      <c r="BY34" s="374" t="str">
        <f>IF('各会計、関係団体の財政状況及び健全化判断比率'!B68="","",'各会計、関係団体の財政状況及び健全化判断比率'!B68)</f>
        <v>新潟県市町村総合事務組合【一般会計】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24</v>
      </c>
      <c r="CP34" s="375"/>
      <c r="CQ34" s="374" t="str">
        <f>IF('各会計、関係団体の財政状況及び健全化判断比率'!BS7="","",'各会計、関係団体の財政状況及び健全化判断比率'!BS7)</f>
        <v>新潟製粉㈱</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黒川診療所運営事業特別会計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f t="shared" ref="AM35:AM43" si="0">IF(AO35="","",AM34+1)</f>
        <v>8</v>
      </c>
      <c r="AN35" s="375"/>
      <c r="AO35" s="374" t="str">
        <f>IF('各会計、関係団体の財政状況及び健全化判断比率'!B32="","",'各会計、関係団体の財政状況及び健全化判断比率'!B32)</f>
        <v>水道事業会計</v>
      </c>
      <c r="AP35" s="374"/>
      <c r="AQ35" s="374"/>
      <c r="AR35" s="374"/>
      <c r="AS35" s="374"/>
      <c r="AT35" s="374"/>
      <c r="AU35" s="374"/>
      <c r="AV35" s="374"/>
      <c r="AW35" s="374"/>
      <c r="AX35" s="374"/>
      <c r="AY35" s="374"/>
      <c r="AZ35" s="374"/>
      <c r="BA35" s="374"/>
      <c r="BB35" s="374"/>
      <c r="BC35" s="374"/>
      <c r="BD35" s="167"/>
      <c r="BE35" s="375">
        <f t="shared" ref="BE35:BE43" si="1">IF(BG35="","",BE34+1)</f>
        <v>11</v>
      </c>
      <c r="BF35" s="375"/>
      <c r="BG35" s="374" t="str">
        <f>IF('各会計、関係団体の財政状況及び健全化判断比率'!B35="","",'各会計、関係団体の財政状況及び健全化判断比率'!B35)</f>
        <v>観光事業特別会計</v>
      </c>
      <c r="BH35" s="374"/>
      <c r="BI35" s="374"/>
      <c r="BJ35" s="374"/>
      <c r="BK35" s="374"/>
      <c r="BL35" s="374"/>
      <c r="BM35" s="374"/>
      <c r="BN35" s="374"/>
      <c r="BO35" s="374"/>
      <c r="BP35" s="374"/>
      <c r="BQ35" s="374"/>
      <c r="BR35" s="374"/>
      <c r="BS35" s="374"/>
      <c r="BT35" s="374"/>
      <c r="BU35" s="374"/>
      <c r="BV35" s="167"/>
      <c r="BW35" s="375">
        <f t="shared" ref="BW35:BW43" si="2">IF(BY35="","",BW34+1)</f>
        <v>15</v>
      </c>
      <c r="BX35" s="375"/>
      <c r="BY35" s="374" t="str">
        <f>IF('各会計、関係団体の財政状況及び健全化判断比率'!B69="","",'各会計、関係団体の財政状況及び健全化判断比率'!B69)</f>
        <v>新潟県市町村総合事務組合【職員退職手当支給事業特別会計】</v>
      </c>
      <c r="BZ35" s="374"/>
      <c r="CA35" s="374"/>
      <c r="CB35" s="374"/>
      <c r="CC35" s="374"/>
      <c r="CD35" s="374"/>
      <c r="CE35" s="374"/>
      <c r="CF35" s="374"/>
      <c r="CG35" s="374"/>
      <c r="CH35" s="374"/>
      <c r="CI35" s="374"/>
      <c r="CJ35" s="374"/>
      <c r="CK35" s="374"/>
      <c r="CL35" s="374"/>
      <c r="CM35" s="374"/>
      <c r="CN35" s="167"/>
      <c r="CO35" s="375">
        <f t="shared" ref="CO35:CO43" si="3">IF(CQ35="","",CO34+1)</f>
        <v>25</v>
      </c>
      <c r="CP35" s="375"/>
      <c r="CQ35" s="374" t="str">
        <f>IF('各会計、関係団体の財政状況及び健全化判断比率'!BS8="","",'各会計、関係団体の財政状況及び健全化判断比率'!BS8)</f>
        <v>新潟フルーツパーク㈱</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鹿ノ俣発電所運営事業特別会計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f t="shared" si="0"/>
        <v>9</v>
      </c>
      <c r="AN36" s="375"/>
      <c r="AO36" s="374" t="str">
        <f>IF('各会計、関係団体の財政状況及び健全化判断比率'!B33="","",'各会計、関係団体の財政状況及び健全化判断比率'!B33)</f>
        <v>工業用水道事業会計</v>
      </c>
      <c r="AP36" s="374"/>
      <c r="AQ36" s="374"/>
      <c r="AR36" s="374"/>
      <c r="AS36" s="374"/>
      <c r="AT36" s="374"/>
      <c r="AU36" s="374"/>
      <c r="AV36" s="374"/>
      <c r="AW36" s="374"/>
      <c r="AX36" s="374"/>
      <c r="AY36" s="374"/>
      <c r="AZ36" s="374"/>
      <c r="BA36" s="374"/>
      <c r="BB36" s="374"/>
      <c r="BC36" s="374"/>
      <c r="BD36" s="167"/>
      <c r="BE36" s="375">
        <f t="shared" si="1"/>
        <v>12</v>
      </c>
      <c r="BF36" s="375"/>
      <c r="BG36" s="374" t="str">
        <f>IF('各会計、関係団体の財政状況及び健全化判断比率'!B36="","",'各会計、関係団体の財政状況及び健全化判断比率'!B36)</f>
        <v>地域産業振興事業特別会計</v>
      </c>
      <c r="BH36" s="374"/>
      <c r="BI36" s="374"/>
      <c r="BJ36" s="374"/>
      <c r="BK36" s="374"/>
      <c r="BL36" s="374"/>
      <c r="BM36" s="374"/>
      <c r="BN36" s="374"/>
      <c r="BO36" s="374"/>
      <c r="BP36" s="374"/>
      <c r="BQ36" s="374"/>
      <c r="BR36" s="374"/>
      <c r="BS36" s="374"/>
      <c r="BT36" s="374"/>
      <c r="BU36" s="374"/>
      <c r="BV36" s="167"/>
      <c r="BW36" s="375">
        <f t="shared" si="2"/>
        <v>16</v>
      </c>
      <c r="BX36" s="375"/>
      <c r="BY36" s="374" t="str">
        <f>IF('各会計、関係団体の財政状況及び健全化判断比率'!B70="","",'各会計、関係団体の財政状況及び健全化判断比率'!B70)</f>
        <v>新潟県市町村総合事務組合【消防団員等公務災害補償事業特別会計】</v>
      </c>
      <c r="BZ36" s="374"/>
      <c r="CA36" s="374"/>
      <c r="CB36" s="374"/>
      <c r="CC36" s="374"/>
      <c r="CD36" s="374"/>
      <c r="CE36" s="374"/>
      <c r="CF36" s="374"/>
      <c r="CG36" s="374"/>
      <c r="CH36" s="374"/>
      <c r="CI36" s="374"/>
      <c r="CJ36" s="374"/>
      <c r="CK36" s="374"/>
      <c r="CL36" s="374"/>
      <c r="CM36" s="374"/>
      <c r="CN36" s="167"/>
      <c r="CO36" s="375">
        <f t="shared" si="3"/>
        <v>26</v>
      </c>
      <c r="CP36" s="375"/>
      <c r="CQ36" s="374" t="str">
        <f>IF('各会計、関係団体の財政状況及び健全化判断比率'!BS9="","",'各会計、関係団体の財政状況及び健全化判断比率'!BS9)</f>
        <v>胎内高原ハウス㈱</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13</v>
      </c>
      <c r="BF37" s="375"/>
      <c r="BG37" s="374" t="str">
        <f>IF('各会計、関係団体の財政状況及び健全化判断比率'!B37="","",'各会計、関係団体の財政状況及び健全化判断比率'!B37)</f>
        <v>簡易水道事業特別会計</v>
      </c>
      <c r="BH37" s="374"/>
      <c r="BI37" s="374"/>
      <c r="BJ37" s="374"/>
      <c r="BK37" s="374"/>
      <c r="BL37" s="374"/>
      <c r="BM37" s="374"/>
      <c r="BN37" s="374"/>
      <c r="BO37" s="374"/>
      <c r="BP37" s="374"/>
      <c r="BQ37" s="374"/>
      <c r="BR37" s="374"/>
      <c r="BS37" s="374"/>
      <c r="BT37" s="374"/>
      <c r="BU37" s="374"/>
      <c r="BV37" s="167"/>
      <c r="BW37" s="375">
        <f t="shared" si="2"/>
        <v>17</v>
      </c>
      <c r="BX37" s="375"/>
      <c r="BY37" s="374" t="str">
        <f>IF('各会計、関係団体の財政状況及び健全化判断比率'!B71="","",'各会計、関係団体の財政状況及び健全化判断比率'!B71)</f>
        <v>新潟県市町村総合事務組合【消防賞じゅつ金支給事業特別会計】</v>
      </c>
      <c r="BZ37" s="374"/>
      <c r="CA37" s="374"/>
      <c r="CB37" s="374"/>
      <c r="CC37" s="374"/>
      <c r="CD37" s="374"/>
      <c r="CE37" s="374"/>
      <c r="CF37" s="374"/>
      <c r="CG37" s="374"/>
      <c r="CH37" s="374"/>
      <c r="CI37" s="374"/>
      <c r="CJ37" s="374"/>
      <c r="CK37" s="374"/>
      <c r="CL37" s="374"/>
      <c r="CM37" s="374"/>
      <c r="CN37" s="167"/>
      <c r="CO37" s="375">
        <f t="shared" si="3"/>
        <v>27</v>
      </c>
      <c r="CP37" s="375"/>
      <c r="CQ37" s="374" t="str">
        <f>IF('各会計、関係団体の財政状況及び健全化判断比率'!BS10="","",'各会計、関係団体の財政状況及び健全化判断比率'!BS10)</f>
        <v>㈱胎内リゾート</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18</v>
      </c>
      <c r="BX38" s="375"/>
      <c r="BY38" s="374" t="str">
        <f>IF('各会計、関係団体の財政状況及び健全化判断比率'!B72="","",'各会計、関係団体の財政状況及び健全化判断比率'!B72)</f>
        <v>新潟県市町村総合事務組合【非常勤職員公務災害補償等特別会計】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19</v>
      </c>
      <c r="BX39" s="375"/>
      <c r="BY39" s="374" t="str">
        <f>IF('各会計、関係団体の財政状況及び健全化判断比率'!B73="","",'各会計、関係団体の財政状況及び健全化判断比率'!B73)</f>
        <v>新潟県市町村総合事務組合【交通災害共済事業特別会計】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20</v>
      </c>
      <c r="BX40" s="375"/>
      <c r="BY40" s="374" t="str">
        <f>IF('各会計、関係団体の財政状況及び健全化判断比率'!B74="","",'各会計、関係団体の財政状況及び健全化判断比率'!B74)</f>
        <v>新潟県後期高齢者医療広域連合【一般会計】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21</v>
      </c>
      <c r="BX41" s="375"/>
      <c r="BY41" s="374" t="str">
        <f>IF('各会計、関係団体の財政状況及び健全化判断比率'!B75="","",'各会計、関係団体の財政状況及び健全化判断比率'!B75)</f>
        <v>新潟県後期高齢者医療広域連合【後期高齢者医療特別会計】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22</v>
      </c>
      <c r="BX42" s="375"/>
      <c r="BY42" s="374" t="str">
        <f>IF('各会計、関係団体の財政状況及び健全化判断比率'!B76="","",'各会計、関係団体の財政状況及び健全化判断比率'!B76)</f>
        <v>新発田地域広域事務組合【一般会計】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23</v>
      </c>
      <c r="BX43" s="375"/>
      <c r="BY43" s="374" t="str">
        <f>IF('各会計、関係団体の財政状況及び健全化判断比率'!B77="","",'各会計、関係団体の財政状況及び健全化判断比率'!B77)</f>
        <v>新発田地域広域事務組合【ごみ処理事業特別会計】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1" t="s">
        <v>531</v>
      </c>
      <c r="D34" s="1181"/>
      <c r="E34" s="1182"/>
      <c r="F34" s="32">
        <v>6.33</v>
      </c>
      <c r="G34" s="33">
        <v>6.86</v>
      </c>
      <c r="H34" s="33">
        <v>5.21</v>
      </c>
      <c r="I34" s="33">
        <v>7.29</v>
      </c>
      <c r="J34" s="34">
        <v>4.3499999999999996</v>
      </c>
      <c r="K34" s="22"/>
      <c r="L34" s="22"/>
      <c r="M34" s="22"/>
      <c r="N34" s="22"/>
      <c r="O34" s="22"/>
      <c r="P34" s="22"/>
    </row>
    <row r="35" spans="1:16" ht="39" customHeight="1" x14ac:dyDescent="0.15">
      <c r="A35" s="22"/>
      <c r="B35" s="35"/>
      <c r="C35" s="1175" t="s">
        <v>532</v>
      </c>
      <c r="D35" s="1176"/>
      <c r="E35" s="1177"/>
      <c r="F35" s="36">
        <v>3.89</v>
      </c>
      <c r="G35" s="37">
        <v>5.29</v>
      </c>
      <c r="H35" s="37">
        <v>4.28</v>
      </c>
      <c r="I35" s="37">
        <v>3.67</v>
      </c>
      <c r="J35" s="38">
        <v>4.18</v>
      </c>
      <c r="K35" s="22"/>
      <c r="L35" s="22"/>
      <c r="M35" s="22"/>
      <c r="N35" s="22"/>
      <c r="O35" s="22"/>
      <c r="P35" s="22"/>
    </row>
    <row r="36" spans="1:16" ht="39" customHeight="1" x14ac:dyDescent="0.15">
      <c r="A36" s="22"/>
      <c r="B36" s="35"/>
      <c r="C36" s="1175" t="s">
        <v>533</v>
      </c>
      <c r="D36" s="1176"/>
      <c r="E36" s="1177"/>
      <c r="F36" s="36">
        <v>1.49</v>
      </c>
      <c r="G36" s="37">
        <v>0.73</v>
      </c>
      <c r="H36" s="37">
        <v>1.68</v>
      </c>
      <c r="I36" s="37">
        <v>1.51</v>
      </c>
      <c r="J36" s="38">
        <v>2.65</v>
      </c>
      <c r="K36" s="22"/>
      <c r="L36" s="22"/>
      <c r="M36" s="22"/>
      <c r="N36" s="22"/>
      <c r="O36" s="22"/>
      <c r="P36" s="22"/>
    </row>
    <row r="37" spans="1:16" ht="39" customHeight="1" x14ac:dyDescent="0.15">
      <c r="A37" s="22"/>
      <c r="B37" s="35"/>
      <c r="C37" s="1175" t="s">
        <v>534</v>
      </c>
      <c r="D37" s="1176"/>
      <c r="E37" s="1177"/>
      <c r="F37" s="36">
        <v>1.17</v>
      </c>
      <c r="G37" s="37">
        <v>1.44</v>
      </c>
      <c r="H37" s="37">
        <v>1.26</v>
      </c>
      <c r="I37" s="37">
        <v>1.58</v>
      </c>
      <c r="J37" s="38">
        <v>1.65</v>
      </c>
      <c r="K37" s="22"/>
      <c r="L37" s="22"/>
      <c r="M37" s="22"/>
      <c r="N37" s="22"/>
      <c r="O37" s="22"/>
      <c r="P37" s="22"/>
    </row>
    <row r="38" spans="1:16" ht="39" customHeight="1" x14ac:dyDescent="0.15">
      <c r="A38" s="22"/>
      <c r="B38" s="35"/>
      <c r="C38" s="1175" t="s">
        <v>535</v>
      </c>
      <c r="D38" s="1176"/>
      <c r="E38" s="1177"/>
      <c r="F38" s="36">
        <v>0</v>
      </c>
      <c r="G38" s="37">
        <v>0</v>
      </c>
      <c r="H38" s="37">
        <v>0</v>
      </c>
      <c r="I38" s="37">
        <v>0</v>
      </c>
      <c r="J38" s="38">
        <v>0.34</v>
      </c>
      <c r="K38" s="22"/>
      <c r="L38" s="22"/>
      <c r="M38" s="22"/>
      <c r="N38" s="22"/>
      <c r="O38" s="22"/>
      <c r="P38" s="22"/>
    </row>
    <row r="39" spans="1:16" ht="39" customHeight="1" x14ac:dyDescent="0.15">
      <c r="A39" s="22"/>
      <c r="B39" s="35"/>
      <c r="C39" s="1175" t="s">
        <v>536</v>
      </c>
      <c r="D39" s="1176"/>
      <c r="E39" s="1177"/>
      <c r="F39" s="36">
        <v>0.19</v>
      </c>
      <c r="G39" s="37">
        <v>0.08</v>
      </c>
      <c r="H39" s="37">
        <v>0.06</v>
      </c>
      <c r="I39" s="37">
        <v>0.25</v>
      </c>
      <c r="J39" s="38">
        <v>0.28999999999999998</v>
      </c>
      <c r="K39" s="22"/>
      <c r="L39" s="22"/>
      <c r="M39" s="22"/>
      <c r="N39" s="22"/>
      <c r="O39" s="22"/>
      <c r="P39" s="22"/>
    </row>
    <row r="40" spans="1:16" ht="39" customHeight="1" x14ac:dyDescent="0.15">
      <c r="A40" s="22"/>
      <c r="B40" s="35"/>
      <c r="C40" s="1175" t="s">
        <v>537</v>
      </c>
      <c r="D40" s="1176"/>
      <c r="E40" s="1177"/>
      <c r="F40" s="36">
        <v>0.54</v>
      </c>
      <c r="G40" s="37">
        <v>0.1</v>
      </c>
      <c r="H40" s="37">
        <v>0.12</v>
      </c>
      <c r="I40" s="37">
        <v>0.18</v>
      </c>
      <c r="J40" s="38">
        <v>0.28999999999999998</v>
      </c>
      <c r="K40" s="22"/>
      <c r="L40" s="22"/>
      <c r="M40" s="22"/>
      <c r="N40" s="22"/>
      <c r="O40" s="22"/>
      <c r="P40" s="22"/>
    </row>
    <row r="41" spans="1:16" ht="39" customHeight="1" x14ac:dyDescent="0.15">
      <c r="A41" s="22"/>
      <c r="B41" s="35"/>
      <c r="C41" s="1175" t="s">
        <v>538</v>
      </c>
      <c r="D41" s="1176"/>
      <c r="E41" s="1177"/>
      <c r="F41" s="36">
        <v>2.06</v>
      </c>
      <c r="G41" s="37">
        <v>1.61</v>
      </c>
      <c r="H41" s="37">
        <v>1.3</v>
      </c>
      <c r="I41" s="37">
        <v>0.77</v>
      </c>
      <c r="J41" s="38">
        <v>0.21</v>
      </c>
      <c r="K41" s="22"/>
      <c r="L41" s="22"/>
      <c r="M41" s="22"/>
      <c r="N41" s="22"/>
      <c r="O41" s="22"/>
      <c r="P41" s="22"/>
    </row>
    <row r="42" spans="1:16" ht="39" customHeight="1" x14ac:dyDescent="0.15">
      <c r="A42" s="22"/>
      <c r="B42" s="39"/>
      <c r="C42" s="1175" t="s">
        <v>539</v>
      </c>
      <c r="D42" s="1176"/>
      <c r="E42" s="1177"/>
      <c r="F42" s="36" t="s">
        <v>484</v>
      </c>
      <c r="G42" s="37" t="s">
        <v>484</v>
      </c>
      <c r="H42" s="37" t="s">
        <v>484</v>
      </c>
      <c r="I42" s="37" t="s">
        <v>484</v>
      </c>
      <c r="J42" s="38" t="s">
        <v>484</v>
      </c>
      <c r="K42" s="22"/>
      <c r="L42" s="22"/>
      <c r="M42" s="22"/>
      <c r="N42" s="22"/>
      <c r="O42" s="22"/>
      <c r="P42" s="22"/>
    </row>
    <row r="43" spans="1:16" ht="39" customHeight="1" thickBot="1" x14ac:dyDescent="0.2">
      <c r="A43" s="22"/>
      <c r="B43" s="40"/>
      <c r="C43" s="1178" t="s">
        <v>540</v>
      </c>
      <c r="D43" s="1179"/>
      <c r="E43" s="1180"/>
      <c r="F43" s="41">
        <v>0.19</v>
      </c>
      <c r="G43" s="42">
        <v>0.3</v>
      </c>
      <c r="H43" s="42">
        <v>0.35</v>
      </c>
      <c r="I43" s="42">
        <v>0.44</v>
      </c>
      <c r="J43" s="43">
        <v>0.16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1959</v>
      </c>
      <c r="L45" s="60">
        <v>2086</v>
      </c>
      <c r="M45" s="60">
        <v>2032</v>
      </c>
      <c r="N45" s="60">
        <v>1906</v>
      </c>
      <c r="O45" s="61">
        <v>1828</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484</v>
      </c>
      <c r="L46" s="64" t="s">
        <v>484</v>
      </c>
      <c r="M46" s="64" t="s">
        <v>484</v>
      </c>
      <c r="N46" s="64" t="s">
        <v>484</v>
      </c>
      <c r="O46" s="65" t="s">
        <v>484</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484</v>
      </c>
      <c r="L47" s="64" t="s">
        <v>484</v>
      </c>
      <c r="M47" s="64" t="s">
        <v>484</v>
      </c>
      <c r="N47" s="64" t="s">
        <v>484</v>
      </c>
      <c r="O47" s="65" t="s">
        <v>484</v>
      </c>
      <c r="P47" s="48"/>
      <c r="Q47" s="48"/>
      <c r="R47" s="48"/>
      <c r="S47" s="48"/>
      <c r="T47" s="48"/>
      <c r="U47" s="48"/>
    </row>
    <row r="48" spans="1:21" ht="30.75" customHeight="1" x14ac:dyDescent="0.15">
      <c r="A48" s="48"/>
      <c r="B48" s="1193"/>
      <c r="C48" s="1194"/>
      <c r="D48" s="62"/>
      <c r="E48" s="1185" t="s">
        <v>15</v>
      </c>
      <c r="F48" s="1185"/>
      <c r="G48" s="1185"/>
      <c r="H48" s="1185"/>
      <c r="I48" s="1185"/>
      <c r="J48" s="1186"/>
      <c r="K48" s="63">
        <v>738</v>
      </c>
      <c r="L48" s="64">
        <v>632</v>
      </c>
      <c r="M48" s="64">
        <v>650</v>
      </c>
      <c r="N48" s="64">
        <v>588</v>
      </c>
      <c r="O48" s="65">
        <v>643</v>
      </c>
      <c r="P48" s="48"/>
      <c r="Q48" s="48"/>
      <c r="R48" s="48"/>
      <c r="S48" s="48"/>
      <c r="T48" s="48"/>
      <c r="U48" s="48"/>
    </row>
    <row r="49" spans="1:21" ht="30.75" customHeight="1" x14ac:dyDescent="0.15">
      <c r="A49" s="48"/>
      <c r="B49" s="1193"/>
      <c r="C49" s="1194"/>
      <c r="D49" s="62"/>
      <c r="E49" s="1185" t="s">
        <v>16</v>
      </c>
      <c r="F49" s="1185"/>
      <c r="G49" s="1185"/>
      <c r="H49" s="1185"/>
      <c r="I49" s="1185"/>
      <c r="J49" s="1186"/>
      <c r="K49" s="63">
        <v>180</v>
      </c>
      <c r="L49" s="64">
        <v>47</v>
      </c>
      <c r="M49" s="64">
        <v>42</v>
      </c>
      <c r="N49" s="64">
        <v>37</v>
      </c>
      <c r="O49" s="65">
        <v>46</v>
      </c>
      <c r="P49" s="48"/>
      <c r="Q49" s="48"/>
      <c r="R49" s="48"/>
      <c r="S49" s="48"/>
      <c r="T49" s="48"/>
      <c r="U49" s="48"/>
    </row>
    <row r="50" spans="1:21" ht="30.75" customHeight="1" x14ac:dyDescent="0.15">
      <c r="A50" s="48"/>
      <c r="B50" s="1193"/>
      <c r="C50" s="1194"/>
      <c r="D50" s="62"/>
      <c r="E50" s="1185" t="s">
        <v>17</v>
      </c>
      <c r="F50" s="1185"/>
      <c r="G50" s="1185"/>
      <c r="H50" s="1185"/>
      <c r="I50" s="1185"/>
      <c r="J50" s="1186"/>
      <c r="K50" s="63">
        <v>98</v>
      </c>
      <c r="L50" s="64">
        <v>69</v>
      </c>
      <c r="M50" s="64">
        <v>54</v>
      </c>
      <c r="N50" s="64">
        <v>24</v>
      </c>
      <c r="O50" s="65">
        <v>20</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484</v>
      </c>
      <c r="L51" s="64">
        <v>0</v>
      </c>
      <c r="M51" s="64" t="s">
        <v>484</v>
      </c>
      <c r="N51" s="64">
        <v>0</v>
      </c>
      <c r="O51" s="65" t="s">
        <v>484</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1734</v>
      </c>
      <c r="L52" s="64">
        <v>1813</v>
      </c>
      <c r="M52" s="64">
        <v>1909</v>
      </c>
      <c r="N52" s="64">
        <v>1708</v>
      </c>
      <c r="O52" s="65">
        <v>1611</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1241</v>
      </c>
      <c r="L53" s="69">
        <v>1021</v>
      </c>
      <c r="M53" s="69">
        <v>869</v>
      </c>
      <c r="N53" s="69">
        <v>847</v>
      </c>
      <c r="O53" s="70">
        <v>926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211" t="s">
        <v>24</v>
      </c>
      <c r="C41" s="1212"/>
      <c r="D41" s="81"/>
      <c r="E41" s="1213" t="s">
        <v>25</v>
      </c>
      <c r="F41" s="1213"/>
      <c r="G41" s="1213"/>
      <c r="H41" s="1214"/>
      <c r="I41" s="82">
        <v>18651</v>
      </c>
      <c r="J41" s="83">
        <v>18885</v>
      </c>
      <c r="K41" s="83">
        <v>18948</v>
      </c>
      <c r="L41" s="83">
        <v>20102</v>
      </c>
      <c r="M41" s="84">
        <v>19436</v>
      </c>
    </row>
    <row r="42" spans="2:13" ht="27.75" customHeight="1" x14ac:dyDescent="0.15">
      <c r="B42" s="1201"/>
      <c r="C42" s="1202"/>
      <c r="D42" s="85"/>
      <c r="E42" s="1205" t="s">
        <v>26</v>
      </c>
      <c r="F42" s="1205"/>
      <c r="G42" s="1205"/>
      <c r="H42" s="1206"/>
      <c r="I42" s="86">
        <v>321</v>
      </c>
      <c r="J42" s="87">
        <v>250</v>
      </c>
      <c r="K42" s="87">
        <v>207</v>
      </c>
      <c r="L42" s="87">
        <v>187</v>
      </c>
      <c r="M42" s="88">
        <v>181</v>
      </c>
    </row>
    <row r="43" spans="2:13" ht="27.75" customHeight="1" x14ac:dyDescent="0.15">
      <c r="B43" s="1201"/>
      <c r="C43" s="1202"/>
      <c r="D43" s="85"/>
      <c r="E43" s="1205" t="s">
        <v>27</v>
      </c>
      <c r="F43" s="1205"/>
      <c r="G43" s="1205"/>
      <c r="H43" s="1206"/>
      <c r="I43" s="86">
        <v>13880</v>
      </c>
      <c r="J43" s="87">
        <v>13072</v>
      </c>
      <c r="K43" s="87">
        <v>13158</v>
      </c>
      <c r="L43" s="87">
        <v>12998</v>
      </c>
      <c r="M43" s="88">
        <v>12935</v>
      </c>
    </row>
    <row r="44" spans="2:13" ht="27.75" customHeight="1" x14ac:dyDescent="0.15">
      <c r="B44" s="1201"/>
      <c r="C44" s="1202"/>
      <c r="D44" s="85"/>
      <c r="E44" s="1205" t="s">
        <v>28</v>
      </c>
      <c r="F44" s="1205"/>
      <c r="G44" s="1205"/>
      <c r="H44" s="1206"/>
      <c r="I44" s="86">
        <v>480</v>
      </c>
      <c r="J44" s="87">
        <v>463</v>
      </c>
      <c r="K44" s="87">
        <v>382</v>
      </c>
      <c r="L44" s="87">
        <v>326</v>
      </c>
      <c r="M44" s="88">
        <v>367</v>
      </c>
    </row>
    <row r="45" spans="2:13" ht="27.75" customHeight="1" x14ac:dyDescent="0.15">
      <c r="B45" s="1201"/>
      <c r="C45" s="1202"/>
      <c r="D45" s="85"/>
      <c r="E45" s="1205" t="s">
        <v>29</v>
      </c>
      <c r="F45" s="1205"/>
      <c r="G45" s="1205"/>
      <c r="H45" s="1206"/>
      <c r="I45" s="86">
        <v>3746</v>
      </c>
      <c r="J45" s="87">
        <v>3755</v>
      </c>
      <c r="K45" s="87">
        <v>3587</v>
      </c>
      <c r="L45" s="87">
        <v>3474</v>
      </c>
      <c r="M45" s="88">
        <v>3452</v>
      </c>
    </row>
    <row r="46" spans="2:13" ht="27.75" customHeight="1" x14ac:dyDescent="0.15">
      <c r="B46" s="1201"/>
      <c r="C46" s="1202"/>
      <c r="D46" s="89"/>
      <c r="E46" s="1205" t="s">
        <v>30</v>
      </c>
      <c r="F46" s="1205"/>
      <c r="G46" s="1205"/>
      <c r="H46" s="1206"/>
      <c r="I46" s="86">
        <v>137</v>
      </c>
      <c r="J46" s="87">
        <v>285</v>
      </c>
      <c r="K46" s="87">
        <v>160</v>
      </c>
      <c r="L46" s="87">
        <v>143</v>
      </c>
      <c r="M46" s="88">
        <v>126</v>
      </c>
    </row>
    <row r="47" spans="2:13" ht="27.75" customHeight="1" x14ac:dyDescent="0.15">
      <c r="B47" s="1201"/>
      <c r="C47" s="1202"/>
      <c r="D47" s="90"/>
      <c r="E47" s="1215" t="s">
        <v>31</v>
      </c>
      <c r="F47" s="1216"/>
      <c r="G47" s="1216"/>
      <c r="H47" s="1217"/>
      <c r="I47" s="86" t="s">
        <v>484</v>
      </c>
      <c r="J47" s="87" t="s">
        <v>484</v>
      </c>
      <c r="K47" s="87" t="s">
        <v>484</v>
      </c>
      <c r="L47" s="87" t="s">
        <v>484</v>
      </c>
      <c r="M47" s="88" t="s">
        <v>484</v>
      </c>
    </row>
    <row r="48" spans="2:13" ht="27.75" customHeight="1" x14ac:dyDescent="0.15">
      <c r="B48" s="1201"/>
      <c r="C48" s="1202"/>
      <c r="D48" s="85"/>
      <c r="E48" s="1205" t="s">
        <v>32</v>
      </c>
      <c r="F48" s="1205"/>
      <c r="G48" s="1205"/>
      <c r="H48" s="1206"/>
      <c r="I48" s="86" t="s">
        <v>484</v>
      </c>
      <c r="J48" s="87" t="s">
        <v>484</v>
      </c>
      <c r="K48" s="87" t="s">
        <v>484</v>
      </c>
      <c r="L48" s="87" t="s">
        <v>484</v>
      </c>
      <c r="M48" s="88" t="s">
        <v>484</v>
      </c>
    </row>
    <row r="49" spans="2:13" ht="27.75" customHeight="1" x14ac:dyDescent="0.15">
      <c r="B49" s="1203"/>
      <c r="C49" s="1204"/>
      <c r="D49" s="85"/>
      <c r="E49" s="1205" t="s">
        <v>33</v>
      </c>
      <c r="F49" s="1205"/>
      <c r="G49" s="1205"/>
      <c r="H49" s="1206"/>
      <c r="I49" s="86" t="s">
        <v>484</v>
      </c>
      <c r="J49" s="87" t="s">
        <v>484</v>
      </c>
      <c r="K49" s="87" t="s">
        <v>484</v>
      </c>
      <c r="L49" s="87" t="s">
        <v>484</v>
      </c>
      <c r="M49" s="88" t="s">
        <v>484</v>
      </c>
    </row>
    <row r="50" spans="2:13" ht="27.75" customHeight="1" x14ac:dyDescent="0.15">
      <c r="B50" s="1199" t="s">
        <v>34</v>
      </c>
      <c r="C50" s="1200"/>
      <c r="D50" s="91"/>
      <c r="E50" s="1205" t="s">
        <v>35</v>
      </c>
      <c r="F50" s="1205"/>
      <c r="G50" s="1205"/>
      <c r="H50" s="1206"/>
      <c r="I50" s="86">
        <v>1729</v>
      </c>
      <c r="J50" s="87">
        <v>1740</v>
      </c>
      <c r="K50" s="87">
        <v>1577</v>
      </c>
      <c r="L50" s="87">
        <v>1608</v>
      </c>
      <c r="M50" s="88">
        <v>1725</v>
      </c>
    </row>
    <row r="51" spans="2:13" ht="27.75" customHeight="1" x14ac:dyDescent="0.15">
      <c r="B51" s="1201"/>
      <c r="C51" s="1202"/>
      <c r="D51" s="85"/>
      <c r="E51" s="1205" t="s">
        <v>36</v>
      </c>
      <c r="F51" s="1205"/>
      <c r="G51" s="1205"/>
      <c r="H51" s="1206"/>
      <c r="I51" s="86">
        <v>983</v>
      </c>
      <c r="J51" s="87">
        <v>872</v>
      </c>
      <c r="K51" s="87">
        <v>776</v>
      </c>
      <c r="L51" s="87">
        <v>661</v>
      </c>
      <c r="M51" s="88">
        <v>586</v>
      </c>
    </row>
    <row r="52" spans="2:13" ht="27.75" customHeight="1" x14ac:dyDescent="0.15">
      <c r="B52" s="1203"/>
      <c r="C52" s="1204"/>
      <c r="D52" s="85"/>
      <c r="E52" s="1205" t="s">
        <v>37</v>
      </c>
      <c r="F52" s="1205"/>
      <c r="G52" s="1205"/>
      <c r="H52" s="1206"/>
      <c r="I52" s="86">
        <v>21358</v>
      </c>
      <c r="J52" s="87">
        <v>21533</v>
      </c>
      <c r="K52" s="87">
        <v>21657</v>
      </c>
      <c r="L52" s="87">
        <v>21917</v>
      </c>
      <c r="M52" s="88">
        <v>21429</v>
      </c>
    </row>
    <row r="53" spans="2:13" ht="27.75" customHeight="1" thickBot="1" x14ac:dyDescent="0.2">
      <c r="B53" s="1207" t="s">
        <v>21</v>
      </c>
      <c r="C53" s="1208"/>
      <c r="D53" s="92"/>
      <c r="E53" s="1209" t="s">
        <v>38</v>
      </c>
      <c r="F53" s="1209"/>
      <c r="G53" s="1209"/>
      <c r="H53" s="1210"/>
      <c r="I53" s="93">
        <v>13146</v>
      </c>
      <c r="J53" s="94">
        <v>12564</v>
      </c>
      <c r="K53" s="94">
        <v>12433</v>
      </c>
      <c r="L53" s="94">
        <v>13045</v>
      </c>
      <c r="M53" s="95">
        <v>12757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566</v>
      </c>
      <c r="I42" s="354"/>
      <c r="J42" s="354"/>
      <c r="K42" s="354"/>
      <c r="L42" s="246"/>
      <c r="M42" s="246"/>
      <c r="N42" s="246"/>
      <c r="O42" s="246"/>
    </row>
    <row r="43" spans="2:17" x14ac:dyDescent="0.15">
      <c r="B43" s="250"/>
      <c r="C43" s="246"/>
      <c r="D43" s="246"/>
      <c r="E43" s="246"/>
      <c r="F43" s="246"/>
      <c r="G43" s="1230"/>
      <c r="H43" s="1231"/>
      <c r="I43" s="1231"/>
      <c r="J43" s="1231"/>
      <c r="K43" s="1231"/>
      <c r="L43" s="1231"/>
      <c r="M43" s="1231"/>
      <c r="N43" s="1231"/>
      <c r="O43" s="1232"/>
    </row>
    <row r="44" spans="2:17" x14ac:dyDescent="0.15">
      <c r="B44" s="250"/>
      <c r="C44" s="246"/>
      <c r="D44" s="246"/>
      <c r="E44" s="246"/>
      <c r="F44" s="246"/>
      <c r="G44" s="1233"/>
      <c r="H44" s="1234"/>
      <c r="I44" s="1234"/>
      <c r="J44" s="1234"/>
      <c r="K44" s="1234"/>
      <c r="L44" s="1234"/>
      <c r="M44" s="1234"/>
      <c r="N44" s="1234"/>
      <c r="O44" s="1235"/>
    </row>
    <row r="45" spans="2:17" x14ac:dyDescent="0.15">
      <c r="B45" s="250"/>
      <c r="C45" s="246"/>
      <c r="D45" s="246"/>
      <c r="E45" s="246"/>
      <c r="F45" s="246"/>
      <c r="G45" s="1233"/>
      <c r="H45" s="1234"/>
      <c r="I45" s="1234"/>
      <c r="J45" s="1234"/>
      <c r="K45" s="1234"/>
      <c r="L45" s="1234"/>
      <c r="M45" s="1234"/>
      <c r="N45" s="1234"/>
      <c r="O45" s="1235"/>
    </row>
    <row r="46" spans="2:17" x14ac:dyDescent="0.15">
      <c r="B46" s="250"/>
      <c r="C46" s="246"/>
      <c r="D46" s="246"/>
      <c r="E46" s="246"/>
      <c r="F46" s="246"/>
      <c r="G46" s="1233"/>
      <c r="H46" s="1234"/>
      <c r="I46" s="1234"/>
      <c r="J46" s="1234"/>
      <c r="K46" s="1234"/>
      <c r="L46" s="1234"/>
      <c r="M46" s="1234"/>
      <c r="N46" s="1234"/>
      <c r="O46" s="1235"/>
    </row>
    <row r="47" spans="2:17" x14ac:dyDescent="0.15">
      <c r="B47" s="250"/>
      <c r="C47" s="246"/>
      <c r="D47" s="246"/>
      <c r="E47" s="246"/>
      <c r="F47" s="246"/>
      <c r="G47" s="1236"/>
      <c r="H47" s="1237"/>
      <c r="I47" s="1237"/>
      <c r="J47" s="1237"/>
      <c r="K47" s="1237"/>
      <c r="L47" s="1237"/>
      <c r="M47" s="1237"/>
      <c r="N47" s="1237"/>
      <c r="O47" s="1238"/>
    </row>
    <row r="48" spans="2:17" x14ac:dyDescent="0.15">
      <c r="B48" s="250"/>
      <c r="C48" s="246"/>
      <c r="D48" s="246"/>
      <c r="E48" s="246"/>
      <c r="F48" s="246"/>
      <c r="G48" s="246"/>
      <c r="H48" s="355"/>
      <c r="I48" s="355"/>
      <c r="J48" s="355"/>
    </row>
    <row r="49" spans="1:17" x14ac:dyDescent="0.15">
      <c r="B49" s="250"/>
      <c r="C49" s="246"/>
      <c r="D49" s="246"/>
      <c r="E49" s="246"/>
      <c r="F49" s="246"/>
      <c r="G49" s="245" t="s">
        <v>567</v>
      </c>
    </row>
    <row r="50" spans="1:17" x14ac:dyDescent="0.15">
      <c r="B50" s="250"/>
      <c r="C50" s="246"/>
      <c r="D50" s="246"/>
      <c r="E50" s="246"/>
      <c r="F50" s="246"/>
      <c r="G50" s="1239"/>
      <c r="H50" s="1240"/>
      <c r="I50" s="1240"/>
      <c r="J50" s="1241"/>
      <c r="K50" s="356" t="s">
        <v>523</v>
      </c>
      <c r="L50" s="356" t="s">
        <v>524</v>
      </c>
      <c r="M50" s="356" t="s">
        <v>525</v>
      </c>
      <c r="N50" s="356" t="s">
        <v>526</v>
      </c>
      <c r="O50" s="356" t="s">
        <v>527</v>
      </c>
    </row>
    <row r="51" spans="1:17" x14ac:dyDescent="0.15">
      <c r="B51" s="250"/>
      <c r="C51" s="246"/>
      <c r="D51" s="246"/>
      <c r="E51" s="246"/>
      <c r="F51" s="246"/>
      <c r="G51" s="1242" t="s">
        <v>568</v>
      </c>
      <c r="H51" s="1243"/>
      <c r="I51" s="1248" t="s">
        <v>569</v>
      </c>
      <c r="J51" s="1248"/>
      <c r="K51" s="1252"/>
      <c r="L51" s="1252"/>
      <c r="M51" s="1252"/>
      <c r="N51" s="1252"/>
      <c r="O51" s="1252"/>
    </row>
    <row r="52" spans="1:17" x14ac:dyDescent="0.15">
      <c r="B52" s="250"/>
      <c r="C52" s="246"/>
      <c r="D52" s="246"/>
      <c r="E52" s="246"/>
      <c r="F52" s="246"/>
      <c r="G52" s="1244"/>
      <c r="H52" s="1245"/>
      <c r="I52" s="1249"/>
      <c r="J52" s="1249"/>
      <c r="K52" s="1218"/>
      <c r="L52" s="1218"/>
      <c r="M52" s="1218"/>
      <c r="N52" s="1218"/>
      <c r="O52" s="1218"/>
    </row>
    <row r="53" spans="1:17" x14ac:dyDescent="0.15">
      <c r="A53" s="357"/>
      <c r="B53" s="250"/>
      <c r="C53" s="246"/>
      <c r="D53" s="246"/>
      <c r="E53" s="246"/>
      <c r="F53" s="246"/>
      <c r="G53" s="1244"/>
      <c r="H53" s="1245"/>
      <c r="I53" s="1228" t="s">
        <v>574</v>
      </c>
      <c r="J53" s="1228"/>
      <c r="K53" s="1253"/>
      <c r="L53" s="1253"/>
      <c r="M53" s="1253"/>
      <c r="N53" s="1253"/>
      <c r="O53" s="1253"/>
    </row>
    <row r="54" spans="1:17" x14ac:dyDescent="0.15">
      <c r="A54" s="357"/>
      <c r="B54" s="250"/>
      <c r="C54" s="246"/>
      <c r="D54" s="246"/>
      <c r="E54" s="246"/>
      <c r="F54" s="246"/>
      <c r="G54" s="1246"/>
      <c r="H54" s="1247"/>
      <c r="I54" s="1228"/>
      <c r="J54" s="1228"/>
      <c r="K54" s="1251"/>
      <c r="L54" s="1251"/>
      <c r="M54" s="1251"/>
      <c r="N54" s="1251"/>
      <c r="O54" s="1251"/>
    </row>
    <row r="55" spans="1:17" x14ac:dyDescent="0.15">
      <c r="A55" s="357"/>
      <c r="B55" s="250"/>
      <c r="C55" s="246"/>
      <c r="D55" s="246"/>
      <c r="E55" s="246"/>
      <c r="F55" s="246"/>
      <c r="G55" s="1222" t="s">
        <v>570</v>
      </c>
      <c r="H55" s="1223"/>
      <c r="I55" s="1228" t="s">
        <v>569</v>
      </c>
      <c r="J55" s="1228"/>
      <c r="K55" s="1252"/>
      <c r="L55" s="1252"/>
      <c r="M55" s="1252"/>
      <c r="N55" s="1252"/>
      <c r="O55" s="1252"/>
    </row>
    <row r="56" spans="1:17" x14ac:dyDescent="0.15">
      <c r="A56" s="357"/>
      <c r="B56" s="250"/>
      <c r="C56" s="246"/>
      <c r="D56" s="246"/>
      <c r="E56" s="246"/>
      <c r="F56" s="246"/>
      <c r="G56" s="1224"/>
      <c r="H56" s="1225"/>
      <c r="I56" s="1228"/>
      <c r="J56" s="1228"/>
      <c r="K56" s="1218"/>
      <c r="L56" s="1218"/>
      <c r="M56" s="1218"/>
      <c r="N56" s="1218"/>
      <c r="O56" s="1218"/>
    </row>
    <row r="57" spans="1:17" s="357" customFormat="1" x14ac:dyDescent="0.15">
      <c r="B57" s="358"/>
      <c r="C57" s="354"/>
      <c r="D57" s="354"/>
      <c r="E57" s="354"/>
      <c r="F57" s="354"/>
      <c r="G57" s="1224"/>
      <c r="H57" s="1225"/>
      <c r="I57" s="1220" t="s">
        <v>575</v>
      </c>
      <c r="J57" s="1220"/>
      <c r="K57" s="1253"/>
      <c r="L57" s="1253"/>
      <c r="M57" s="1253"/>
      <c r="N57" s="1253"/>
      <c r="O57" s="1253"/>
      <c r="P57" s="359"/>
      <c r="Q57" s="358"/>
    </row>
    <row r="58" spans="1:17" s="357" customFormat="1" x14ac:dyDescent="0.15">
      <c r="A58" s="245"/>
      <c r="B58" s="358"/>
      <c r="C58" s="354"/>
      <c r="D58" s="354"/>
      <c r="E58" s="354"/>
      <c r="F58" s="354"/>
      <c r="G58" s="1226"/>
      <c r="H58" s="1227"/>
      <c r="I58" s="1220"/>
      <c r="J58" s="1220"/>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571</v>
      </c>
      <c r="C63" s="246"/>
      <c r="D63" s="246"/>
      <c r="E63" s="246"/>
      <c r="F63" s="246"/>
      <c r="G63" s="246"/>
      <c r="H63" s="246"/>
      <c r="I63" s="246"/>
      <c r="J63" s="246"/>
      <c r="K63" s="246"/>
      <c r="L63" s="246"/>
      <c r="M63" s="246"/>
      <c r="N63" s="246"/>
      <c r="O63" s="246"/>
    </row>
    <row r="64" spans="1:17" x14ac:dyDescent="0.15">
      <c r="B64" s="250"/>
      <c r="C64" s="246"/>
      <c r="D64" s="246"/>
      <c r="E64" s="246"/>
      <c r="F64" s="246"/>
      <c r="G64" s="353" t="s">
        <v>566</v>
      </c>
      <c r="I64" s="354"/>
      <c r="J64" s="354"/>
      <c r="K64" s="354"/>
      <c r="L64" s="246"/>
      <c r="M64" s="246"/>
      <c r="N64" s="246"/>
      <c r="O64" s="246"/>
    </row>
    <row r="65" spans="2:30" x14ac:dyDescent="0.15">
      <c r="B65" s="250"/>
      <c r="C65" s="246"/>
      <c r="D65" s="246"/>
      <c r="E65" s="246"/>
      <c r="F65" s="246"/>
      <c r="G65" s="1230" t="s">
        <v>576</v>
      </c>
      <c r="H65" s="1231"/>
      <c r="I65" s="1231"/>
      <c r="J65" s="1231"/>
      <c r="K65" s="1231"/>
      <c r="L65" s="1231"/>
      <c r="M65" s="1231"/>
      <c r="N65" s="1231"/>
      <c r="O65" s="1232"/>
    </row>
    <row r="66" spans="2:30" x14ac:dyDescent="0.15">
      <c r="B66" s="250"/>
      <c r="C66" s="246"/>
      <c r="D66" s="246"/>
      <c r="E66" s="246"/>
      <c r="F66" s="246"/>
      <c r="G66" s="1233"/>
      <c r="H66" s="1234"/>
      <c r="I66" s="1234"/>
      <c r="J66" s="1234"/>
      <c r="K66" s="1234"/>
      <c r="L66" s="1234"/>
      <c r="M66" s="1234"/>
      <c r="N66" s="1234"/>
      <c r="O66" s="1235"/>
    </row>
    <row r="67" spans="2:30" x14ac:dyDescent="0.15">
      <c r="B67" s="250"/>
      <c r="C67" s="246"/>
      <c r="D67" s="246"/>
      <c r="E67" s="246"/>
      <c r="F67" s="246"/>
      <c r="G67" s="1233"/>
      <c r="H67" s="1234"/>
      <c r="I67" s="1234"/>
      <c r="J67" s="1234"/>
      <c r="K67" s="1234"/>
      <c r="L67" s="1234"/>
      <c r="M67" s="1234"/>
      <c r="N67" s="1234"/>
      <c r="O67" s="1235"/>
    </row>
    <row r="68" spans="2:30" x14ac:dyDescent="0.15">
      <c r="B68" s="250"/>
      <c r="C68" s="246"/>
      <c r="D68" s="246"/>
      <c r="E68" s="246"/>
      <c r="F68" s="246"/>
      <c r="G68" s="1233"/>
      <c r="H68" s="1234"/>
      <c r="I68" s="1234"/>
      <c r="J68" s="1234"/>
      <c r="K68" s="1234"/>
      <c r="L68" s="1234"/>
      <c r="M68" s="1234"/>
      <c r="N68" s="1234"/>
      <c r="O68" s="1235"/>
    </row>
    <row r="69" spans="2:30" x14ac:dyDescent="0.15">
      <c r="B69" s="250"/>
      <c r="C69" s="246"/>
      <c r="D69" s="246"/>
      <c r="E69" s="246"/>
      <c r="F69" s="246"/>
      <c r="G69" s="1236"/>
      <c r="H69" s="1237"/>
      <c r="I69" s="1237"/>
      <c r="J69" s="1237"/>
      <c r="K69" s="1237"/>
      <c r="L69" s="1237"/>
      <c r="M69" s="1237"/>
      <c r="N69" s="1237"/>
      <c r="O69" s="1238"/>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572</v>
      </c>
      <c r="I71" s="370"/>
      <c r="J71" s="366"/>
      <c r="K71" s="366"/>
      <c r="L71" s="367"/>
      <c r="M71" s="366"/>
      <c r="N71" s="367"/>
      <c r="O71" s="368"/>
    </row>
    <row r="72" spans="2:30" x14ac:dyDescent="0.15">
      <c r="B72" s="250"/>
      <c r="C72" s="246"/>
      <c r="D72" s="246"/>
      <c r="E72" s="246"/>
      <c r="F72" s="246"/>
      <c r="G72" s="1239"/>
      <c r="H72" s="1240"/>
      <c r="I72" s="1240"/>
      <c r="J72" s="1241"/>
      <c r="K72" s="356" t="s">
        <v>523</v>
      </c>
      <c r="L72" s="356" t="s">
        <v>524</v>
      </c>
      <c r="M72" s="356" t="s">
        <v>525</v>
      </c>
      <c r="N72" s="356" t="s">
        <v>526</v>
      </c>
      <c r="O72" s="356" t="s">
        <v>527</v>
      </c>
    </row>
    <row r="73" spans="2:30" x14ac:dyDescent="0.15">
      <c r="B73" s="250"/>
      <c r="C73" s="246"/>
      <c r="D73" s="246"/>
      <c r="E73" s="246"/>
      <c r="F73" s="246"/>
      <c r="G73" s="1242" t="s">
        <v>568</v>
      </c>
      <c r="H73" s="1243"/>
      <c r="I73" s="1248" t="s">
        <v>569</v>
      </c>
      <c r="J73" s="1248"/>
      <c r="K73" s="1229">
        <v>168.9</v>
      </c>
      <c r="L73" s="1229">
        <v>159.5</v>
      </c>
      <c r="M73" s="1218">
        <v>160.80000000000001</v>
      </c>
      <c r="N73" s="1218">
        <v>164.6</v>
      </c>
      <c r="O73" s="1218">
        <v>162.9</v>
      </c>
      <c r="S73" s="245">
        <v>9.9</v>
      </c>
    </row>
    <row r="74" spans="2:30" x14ac:dyDescent="0.15">
      <c r="B74" s="250"/>
      <c r="C74" s="246"/>
      <c r="D74" s="246"/>
      <c r="E74" s="246"/>
      <c r="F74" s="246"/>
      <c r="G74" s="1244"/>
      <c r="H74" s="1245"/>
      <c r="I74" s="1249"/>
      <c r="J74" s="1249"/>
      <c r="K74" s="1229"/>
      <c r="L74" s="1229"/>
      <c r="M74" s="1218"/>
      <c r="N74" s="1218"/>
      <c r="O74" s="1218"/>
    </row>
    <row r="75" spans="2:30" x14ac:dyDescent="0.15">
      <c r="B75" s="250"/>
      <c r="C75" s="246"/>
      <c r="D75" s="246"/>
      <c r="E75" s="246"/>
      <c r="F75" s="246"/>
      <c r="G75" s="1244"/>
      <c r="H75" s="1245"/>
      <c r="I75" s="1228" t="s">
        <v>573</v>
      </c>
      <c r="J75" s="1228"/>
      <c r="K75" s="1250">
        <v>16.5</v>
      </c>
      <c r="L75" s="1250">
        <v>15.2</v>
      </c>
      <c r="M75" s="1250">
        <v>13.3</v>
      </c>
      <c r="N75" s="1250">
        <v>11.6</v>
      </c>
      <c r="O75" s="1250">
        <v>11.2</v>
      </c>
      <c r="U75" s="245">
        <v>81.2</v>
      </c>
      <c r="W75" s="245">
        <v>87.2</v>
      </c>
      <c r="Y75" s="245">
        <v>99.8</v>
      </c>
      <c r="AA75" s="245">
        <v>109.5</v>
      </c>
      <c r="AC75" s="245">
        <v>115.2</v>
      </c>
    </row>
    <row r="76" spans="2:30" x14ac:dyDescent="0.15">
      <c r="B76" s="250"/>
      <c r="C76" s="246"/>
      <c r="D76" s="246"/>
      <c r="E76" s="246"/>
      <c r="F76" s="246"/>
      <c r="G76" s="1246"/>
      <c r="H76" s="1247"/>
      <c r="I76" s="1228"/>
      <c r="J76" s="1228"/>
      <c r="K76" s="1251"/>
      <c r="L76" s="1251"/>
      <c r="M76" s="1251"/>
      <c r="N76" s="1251"/>
      <c r="O76" s="1251"/>
    </row>
    <row r="77" spans="2:30" x14ac:dyDescent="0.15">
      <c r="B77" s="250"/>
      <c r="C77" s="246"/>
      <c r="D77" s="246"/>
      <c r="E77" s="246"/>
      <c r="F77" s="246"/>
      <c r="G77" s="1222" t="s">
        <v>570</v>
      </c>
      <c r="H77" s="1223"/>
      <c r="I77" s="1228" t="s">
        <v>569</v>
      </c>
      <c r="J77" s="1228"/>
      <c r="K77" s="1229">
        <v>64.599999999999994</v>
      </c>
      <c r="L77" s="1229">
        <v>52.8</v>
      </c>
      <c r="M77" s="1218">
        <v>48.6</v>
      </c>
      <c r="N77" s="1218">
        <v>32.799999999999997</v>
      </c>
      <c r="O77" s="1218">
        <v>20.2</v>
      </c>
      <c r="R77" s="245">
        <v>12.3</v>
      </c>
      <c r="T77" s="245">
        <v>11.1</v>
      </c>
    </row>
    <row r="78" spans="2:30" x14ac:dyDescent="0.15">
      <c r="B78" s="250"/>
      <c r="C78" s="246"/>
      <c r="D78" s="246"/>
      <c r="E78" s="246"/>
      <c r="F78" s="246"/>
      <c r="G78" s="1224"/>
      <c r="H78" s="1225"/>
      <c r="I78" s="1228"/>
      <c r="J78" s="1228"/>
      <c r="K78" s="1229"/>
      <c r="L78" s="1229"/>
      <c r="M78" s="1218"/>
      <c r="N78" s="1218"/>
      <c r="O78" s="1218"/>
    </row>
    <row r="79" spans="2:30" x14ac:dyDescent="0.15">
      <c r="B79" s="250"/>
      <c r="C79" s="246"/>
      <c r="D79" s="246"/>
      <c r="E79" s="246"/>
      <c r="F79" s="246"/>
      <c r="G79" s="1224"/>
      <c r="H79" s="1225"/>
      <c r="I79" s="1219" t="s">
        <v>573</v>
      </c>
      <c r="J79" s="1220"/>
      <c r="K79" s="1221">
        <v>12.4</v>
      </c>
      <c r="L79" s="1221">
        <v>11.5</v>
      </c>
      <c r="M79" s="1221">
        <v>10.4</v>
      </c>
      <c r="N79" s="1221">
        <v>9.5</v>
      </c>
      <c r="O79" s="1221">
        <v>8.6</v>
      </c>
      <c r="V79" s="245">
        <v>53.5</v>
      </c>
      <c r="X79" s="245">
        <v>48.2</v>
      </c>
      <c r="Z79" s="245">
        <v>34.200000000000003</v>
      </c>
      <c r="AB79" s="245">
        <v>30.3</v>
      </c>
      <c r="AD79" s="245">
        <v>28.9</v>
      </c>
    </row>
    <row r="80" spans="2:30" x14ac:dyDescent="0.15">
      <c r="B80" s="250"/>
      <c r="C80" s="246"/>
      <c r="D80" s="246"/>
      <c r="E80" s="246"/>
      <c r="F80" s="246"/>
      <c r="G80" s="1226"/>
      <c r="H80" s="1227"/>
      <c r="I80" s="1220"/>
      <c r="J80" s="1220"/>
      <c r="K80" s="1221"/>
      <c r="L80" s="1221"/>
      <c r="M80" s="1221"/>
      <c r="N80" s="1221"/>
      <c r="O80" s="1221"/>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522</v>
      </c>
      <c r="G2" s="113"/>
      <c r="H2" s="114"/>
    </row>
    <row r="3" spans="1:8" x14ac:dyDescent="0.15">
      <c r="A3" s="110" t="s">
        <v>515</v>
      </c>
      <c r="B3" s="115"/>
      <c r="C3" s="116"/>
      <c r="D3" s="117">
        <v>70485</v>
      </c>
      <c r="E3" s="118"/>
      <c r="F3" s="119">
        <v>70489</v>
      </c>
      <c r="G3" s="120"/>
      <c r="H3" s="121"/>
    </row>
    <row r="4" spans="1:8" x14ac:dyDescent="0.15">
      <c r="A4" s="122"/>
      <c r="B4" s="123"/>
      <c r="C4" s="124"/>
      <c r="D4" s="125">
        <v>20464</v>
      </c>
      <c r="E4" s="126"/>
      <c r="F4" s="127">
        <v>37817</v>
      </c>
      <c r="G4" s="128"/>
      <c r="H4" s="129"/>
    </row>
    <row r="5" spans="1:8" x14ac:dyDescent="0.15">
      <c r="A5" s="110" t="s">
        <v>517</v>
      </c>
      <c r="B5" s="115"/>
      <c r="C5" s="116"/>
      <c r="D5" s="117">
        <v>80746</v>
      </c>
      <c r="E5" s="118"/>
      <c r="F5" s="119">
        <v>84389</v>
      </c>
      <c r="G5" s="120"/>
      <c r="H5" s="121"/>
    </row>
    <row r="6" spans="1:8" x14ac:dyDescent="0.15">
      <c r="A6" s="122"/>
      <c r="B6" s="123"/>
      <c r="C6" s="124"/>
      <c r="D6" s="125">
        <v>35624</v>
      </c>
      <c r="E6" s="126"/>
      <c r="F6" s="127">
        <v>44339</v>
      </c>
      <c r="G6" s="128"/>
      <c r="H6" s="129"/>
    </row>
    <row r="7" spans="1:8" x14ac:dyDescent="0.15">
      <c r="A7" s="110" t="s">
        <v>518</v>
      </c>
      <c r="B7" s="115"/>
      <c r="C7" s="116"/>
      <c r="D7" s="117">
        <v>94031</v>
      </c>
      <c r="E7" s="118"/>
      <c r="F7" s="119">
        <v>83623</v>
      </c>
      <c r="G7" s="120"/>
      <c r="H7" s="121"/>
    </row>
    <row r="8" spans="1:8" x14ac:dyDescent="0.15">
      <c r="A8" s="122"/>
      <c r="B8" s="123"/>
      <c r="C8" s="124"/>
      <c r="D8" s="125">
        <v>64089</v>
      </c>
      <c r="E8" s="126"/>
      <c r="F8" s="127">
        <v>48787</v>
      </c>
      <c r="G8" s="128"/>
      <c r="H8" s="129"/>
    </row>
    <row r="9" spans="1:8" x14ac:dyDescent="0.15">
      <c r="A9" s="110" t="s">
        <v>519</v>
      </c>
      <c r="B9" s="115"/>
      <c r="C9" s="116"/>
      <c r="D9" s="117">
        <v>103137</v>
      </c>
      <c r="E9" s="118"/>
      <c r="F9" s="119">
        <v>87974</v>
      </c>
      <c r="G9" s="120"/>
      <c r="H9" s="121"/>
    </row>
    <row r="10" spans="1:8" x14ac:dyDescent="0.15">
      <c r="A10" s="122"/>
      <c r="B10" s="123"/>
      <c r="C10" s="124"/>
      <c r="D10" s="125">
        <v>75144</v>
      </c>
      <c r="E10" s="126"/>
      <c r="F10" s="127">
        <v>48183</v>
      </c>
      <c r="G10" s="128"/>
      <c r="H10" s="129"/>
    </row>
    <row r="11" spans="1:8" x14ac:dyDescent="0.15">
      <c r="A11" s="110" t="s">
        <v>520</v>
      </c>
      <c r="B11" s="115"/>
      <c r="C11" s="116"/>
      <c r="D11" s="117">
        <v>39986</v>
      </c>
      <c r="E11" s="118"/>
      <c r="F11" s="119">
        <v>78864</v>
      </c>
      <c r="G11" s="120"/>
      <c r="H11" s="121"/>
    </row>
    <row r="12" spans="1:8" x14ac:dyDescent="0.15">
      <c r="A12" s="122"/>
      <c r="B12" s="123"/>
      <c r="C12" s="130"/>
      <c r="D12" s="125">
        <v>24483</v>
      </c>
      <c r="E12" s="126"/>
      <c r="F12" s="127">
        <v>46136</v>
      </c>
      <c r="G12" s="128"/>
      <c r="H12" s="129"/>
    </row>
    <row r="13" spans="1:8" x14ac:dyDescent="0.15">
      <c r="A13" s="110"/>
      <c r="B13" s="115"/>
      <c r="C13" s="131"/>
      <c r="D13" s="132">
        <v>77677</v>
      </c>
      <c r="E13" s="133"/>
      <c r="F13" s="134">
        <v>81068</v>
      </c>
      <c r="G13" s="135"/>
      <c r="H13" s="121"/>
    </row>
    <row r="14" spans="1:8" x14ac:dyDescent="0.15">
      <c r="A14" s="122"/>
      <c r="B14" s="123"/>
      <c r="C14" s="124"/>
      <c r="D14" s="125">
        <v>43961</v>
      </c>
      <c r="E14" s="126"/>
      <c r="F14" s="127">
        <v>45052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6.45</v>
      </c>
      <c r="C19" s="136">
        <f>ROUND(VALUE(SUBSTITUTE(実質収支比率等に係る経年分析!G$48,"▲","-")),2)</f>
        <v>7.09</v>
      </c>
      <c r="D19" s="136">
        <f>ROUND(VALUE(SUBSTITUTE(実質収支比率等に係る経年分析!H$48,"▲","-")),2)</f>
        <v>5.5</v>
      </c>
      <c r="E19" s="136">
        <f>ROUND(VALUE(SUBSTITUTE(実質収支比率等に係る経年分析!I$48,"▲","-")),2)</f>
        <v>7.72</v>
      </c>
      <c r="F19" s="136">
        <f>ROUND(VALUE(SUBSTITUTE(実質収支比率等に係る経年分析!J$48,"▲","-")),2)</f>
        <v>4.5199999999999996</v>
      </c>
    </row>
    <row r="20" spans="1:11" x14ac:dyDescent="0.15">
      <c r="A20" s="136" t="s">
        <v>43</v>
      </c>
      <c r="B20" s="136">
        <f>ROUND(VALUE(SUBSTITUTE(実質収支比率等に係る経年分析!F$47,"▲","-")),2)</f>
        <v>12.28</v>
      </c>
      <c r="C20" s="136">
        <f>ROUND(VALUE(SUBSTITUTE(実質収支比率等に係る経年分析!G$47,"▲","-")),2)</f>
        <v>12.08</v>
      </c>
      <c r="D20" s="136">
        <f>ROUND(VALUE(SUBSTITUTE(実質収支比率等に係る経年分析!H$47,"▲","-")),2)</f>
        <v>10.63</v>
      </c>
      <c r="E20" s="136">
        <f>ROUND(VALUE(SUBSTITUTE(実質収支比率等に係る経年分析!I$47,"▲","-")),2)</f>
        <v>10.58</v>
      </c>
      <c r="F20" s="136">
        <f>ROUND(VALUE(SUBSTITUTE(実質収支比率等に係る経年分析!J$47,"▲","-")),2)</f>
        <v>10.78</v>
      </c>
    </row>
    <row r="21" spans="1:11" x14ac:dyDescent="0.15">
      <c r="A21" s="136" t="s">
        <v>44</v>
      </c>
      <c r="B21" s="136">
        <f>IF(ISNUMBER(VALUE(SUBSTITUTE(実質収支比率等に係る経年分析!F$49,"▲","-"))),ROUND(VALUE(SUBSTITUTE(実質収支比率等に係る経年分析!F$49,"▲","-")),2),NA())</f>
        <v>-2.38</v>
      </c>
      <c r="C21" s="136">
        <f>IF(ISNUMBER(VALUE(SUBSTITUTE(実質収支比率等に係る経年分析!G$49,"▲","-"))),ROUND(VALUE(SUBSTITUTE(実質収支比率等に係る経年分析!G$49,"▲","-")),2),NA())</f>
        <v>0.75</v>
      </c>
      <c r="D21" s="136">
        <f>IF(ISNUMBER(VALUE(SUBSTITUTE(実質収支比率等に係る経年分析!H$49,"▲","-"))),ROUND(VALUE(SUBSTITUTE(実質収支比率等に係る経年分析!H$49,"▲","-")),2),NA())</f>
        <v>-3.25</v>
      </c>
      <c r="E21" s="136">
        <f>IF(ISNUMBER(VALUE(SUBSTITUTE(実質収支比率等に係る経年分析!I$49,"▲","-"))),ROUND(VALUE(SUBSTITUTE(実質収支比率等に係る経年分析!I$49,"▲","-")),2),NA())</f>
        <v>2.2599999999999998</v>
      </c>
      <c r="F21" s="136">
        <f>IF(ISNUMBER(VALUE(SUBSTITUTE(実質収支比率等に係る経年分析!J$49,"▲","-"))),ROUND(VALUE(SUBSTITUTE(実質収支比率等に係る経年分析!J$49,"▲","-")),2),NA())</f>
        <v>-3.35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0.19</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0.35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0.44</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0.16</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国民健康保険事業特別会計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2.06</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1.61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1.3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0.77</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0.21</v>
      </c>
    </row>
    <row r="30" spans="1:11" x14ac:dyDescent="0.15">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0.54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0.28999999999999998</v>
      </c>
    </row>
    <row r="31" spans="1:11" x14ac:dyDescent="0.15">
      <c r="A31" s="137" t="str">
        <f>IF(連結実質赤字比率に係る赤字・黒字の構成分析!C$39="",NA(),連結実質赤字比率に係る赤字・黒字の構成分析!C$39)</f>
        <v>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0.28999999999999998</v>
      </c>
    </row>
    <row r="32" spans="1:11" x14ac:dyDescent="0.15">
      <c r="A32" s="137" t="str">
        <f>IF(連結実質赤字比率に係る赤字・黒字の構成分析!C$38="",NA(),連結実質赤字比率に係る赤字・黒字の構成分析!C$38)</f>
        <v>工業用水道事業会計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0.34</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1.17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1.44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1.26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1.58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1.65</v>
      </c>
    </row>
    <row r="34" spans="1:16" x14ac:dyDescent="0.15">
      <c r="A34" s="137" t="str">
        <f>IF(連結実質赤字比率に係る赤字・黒字の構成分析!C$36="",NA(),連結実質赤字比率に係る赤字・黒字の構成分析!C$36)</f>
        <v>公共下水道事業会計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1.49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0.73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1.68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1.51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2.65</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3.89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5.29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4.28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3.67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4.18</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6.33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6.86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5.21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7.29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4.3499999999999996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1734</v>
      </c>
      <c r="E42" s="138"/>
      <c r="F42" s="138"/>
      <c r="G42" s="138">
        <f>'実質公債費比率（分子）の構造'!L$52</f>
        <v>1813</v>
      </c>
      <c r="H42" s="138"/>
      <c r="I42" s="138"/>
      <c r="J42" s="138">
        <f>'実質公債費比率（分子）の構造'!M$52</f>
        <v>1909</v>
      </c>
      <c r="K42" s="138"/>
      <c r="L42" s="138"/>
      <c r="M42" s="138">
        <f>'実質公債費比率（分子）の構造'!N$52</f>
        <v>1708</v>
      </c>
      <c r="N42" s="138"/>
      <c r="O42" s="138"/>
      <c r="P42" s="138">
        <f>'実質公債費比率（分子）の構造'!O$52</f>
        <v>1611</v>
      </c>
    </row>
    <row r="43" spans="1:16" x14ac:dyDescent="0.15">
      <c r="A43" s="138" t="s">
        <v>52</v>
      </c>
      <c r="B43" s="138" t="str">
        <f>'実質公債費比率（分子）の構造'!K$51</f>
        <v>-</v>
      </c>
      <c r="C43" s="138"/>
      <c r="D43" s="138"/>
      <c r="E43" s="138">
        <f>'実質公債費比率（分子）の構造'!L$51</f>
        <v>0</v>
      </c>
      <c r="F43" s="138"/>
      <c r="G43" s="138"/>
      <c r="H43" s="138" t="str">
        <f>'実質公債費比率（分子）の構造'!M$51</f>
        <v>-</v>
      </c>
      <c r="I43" s="138"/>
      <c r="J43" s="138"/>
      <c r="K43" s="138">
        <f>'実質公債費比率（分子）の構造'!N$51</f>
        <v>0</v>
      </c>
      <c r="L43" s="138"/>
      <c r="M43" s="138"/>
      <c r="N43" s="138" t="str">
        <f>'実質公債費比率（分子）の構造'!O$51</f>
        <v>-</v>
      </c>
      <c r="O43" s="138"/>
      <c r="P43" s="138"/>
    </row>
    <row r="44" spans="1:16" x14ac:dyDescent="0.15">
      <c r="A44" s="138" t="s">
        <v>53</v>
      </c>
      <c r="B44" s="138">
        <f>'実質公債費比率（分子）の構造'!K$50</f>
        <v>98</v>
      </c>
      <c r="C44" s="138"/>
      <c r="D44" s="138"/>
      <c r="E44" s="138">
        <f>'実質公債費比率（分子）の構造'!L$50</f>
        <v>69</v>
      </c>
      <c r="F44" s="138"/>
      <c r="G44" s="138"/>
      <c r="H44" s="138">
        <f>'実質公債費比率（分子）の構造'!M$50</f>
        <v>54</v>
      </c>
      <c r="I44" s="138"/>
      <c r="J44" s="138"/>
      <c r="K44" s="138">
        <f>'実質公債費比率（分子）の構造'!N$50</f>
        <v>24</v>
      </c>
      <c r="L44" s="138"/>
      <c r="M44" s="138"/>
      <c r="N44" s="138">
        <f>'実質公債費比率（分子）の構造'!O$50</f>
        <v>20</v>
      </c>
      <c r="O44" s="138"/>
      <c r="P44" s="138"/>
    </row>
    <row r="45" spans="1:16" x14ac:dyDescent="0.15">
      <c r="A45" s="138" t="s">
        <v>54</v>
      </c>
      <c r="B45" s="138">
        <f>'実質公債費比率（分子）の構造'!K$49</f>
        <v>180</v>
      </c>
      <c r="C45" s="138"/>
      <c r="D45" s="138"/>
      <c r="E45" s="138">
        <f>'実質公債費比率（分子）の構造'!L$49</f>
        <v>47</v>
      </c>
      <c r="F45" s="138"/>
      <c r="G45" s="138"/>
      <c r="H45" s="138">
        <f>'実質公債費比率（分子）の構造'!M$49</f>
        <v>42</v>
      </c>
      <c r="I45" s="138"/>
      <c r="J45" s="138"/>
      <c r="K45" s="138">
        <f>'実質公債費比率（分子）の構造'!N$49</f>
        <v>37</v>
      </c>
      <c r="L45" s="138"/>
      <c r="M45" s="138"/>
      <c r="N45" s="138">
        <f>'実質公債費比率（分子）の構造'!O$49</f>
        <v>46</v>
      </c>
      <c r="O45" s="138"/>
      <c r="P45" s="138"/>
    </row>
    <row r="46" spans="1:16" x14ac:dyDescent="0.15">
      <c r="A46" s="138" t="s">
        <v>55</v>
      </c>
      <c r="B46" s="138">
        <f>'実質公債費比率（分子）の構造'!K$48</f>
        <v>738</v>
      </c>
      <c r="C46" s="138"/>
      <c r="D46" s="138"/>
      <c r="E46" s="138">
        <f>'実質公債費比率（分子）の構造'!L$48</f>
        <v>632</v>
      </c>
      <c r="F46" s="138"/>
      <c r="G46" s="138"/>
      <c r="H46" s="138">
        <f>'実質公債費比率（分子）の構造'!M$48</f>
        <v>650</v>
      </c>
      <c r="I46" s="138"/>
      <c r="J46" s="138"/>
      <c r="K46" s="138">
        <f>'実質公債費比率（分子）の構造'!N$48</f>
        <v>588</v>
      </c>
      <c r="L46" s="138"/>
      <c r="M46" s="138"/>
      <c r="N46" s="138">
        <f>'実質公債費比率（分子）の構造'!O$48</f>
        <v>643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1959</v>
      </c>
      <c r="C49" s="138"/>
      <c r="D49" s="138"/>
      <c r="E49" s="138">
        <f>'実質公債費比率（分子）の構造'!L$45</f>
        <v>2086</v>
      </c>
      <c r="F49" s="138"/>
      <c r="G49" s="138"/>
      <c r="H49" s="138">
        <f>'実質公債費比率（分子）の構造'!M$45</f>
        <v>2032</v>
      </c>
      <c r="I49" s="138"/>
      <c r="J49" s="138"/>
      <c r="K49" s="138">
        <f>'実質公債費比率（分子）の構造'!N$45</f>
        <v>1906</v>
      </c>
      <c r="L49" s="138"/>
      <c r="M49" s="138"/>
      <c r="N49" s="138">
        <f>'実質公債費比率（分子）の構造'!O$45</f>
        <v>1828</v>
      </c>
      <c r="O49" s="138"/>
      <c r="P49" s="138"/>
    </row>
    <row r="50" spans="1:16" x14ac:dyDescent="0.15">
      <c r="A50" s="138" t="s">
        <v>59</v>
      </c>
      <c r="B50" s="138" t="e">
        <f>NA()</f>
        <v>#N/A</v>
      </c>
      <c r="C50" s="138">
        <f>IF(ISNUMBER('実質公債費比率（分子）の構造'!K$53),'実質公債費比率（分子）の構造'!K$53,NA())</f>
        <v>1241</v>
      </c>
      <c r="D50" s="138" t="e">
        <f>NA()</f>
        <v>#N/A</v>
      </c>
      <c r="E50" s="138" t="e">
        <f>NA()</f>
        <v>#N/A</v>
      </c>
      <c r="F50" s="138">
        <f>IF(ISNUMBER('実質公債費比率（分子）の構造'!L$53),'実質公債費比率（分子）の構造'!L$53,NA())</f>
        <v>1021</v>
      </c>
      <c r="G50" s="138" t="e">
        <f>NA()</f>
        <v>#N/A</v>
      </c>
      <c r="H50" s="138" t="e">
        <f>NA()</f>
        <v>#N/A</v>
      </c>
      <c r="I50" s="138">
        <f>IF(ISNUMBER('実質公債費比率（分子）の構造'!M$53),'実質公債費比率（分子）の構造'!M$53,NA())</f>
        <v>869</v>
      </c>
      <c r="J50" s="138" t="e">
        <f>NA()</f>
        <v>#N/A</v>
      </c>
      <c r="K50" s="138" t="e">
        <f>NA()</f>
        <v>#N/A</v>
      </c>
      <c r="L50" s="138">
        <f>IF(ISNUMBER('実質公債費比率（分子）の構造'!N$53),'実質公債費比率（分子）の構造'!N$53,NA())</f>
        <v>847</v>
      </c>
      <c r="M50" s="138" t="e">
        <f>NA()</f>
        <v>#N/A</v>
      </c>
      <c r="N50" s="138" t="e">
        <f>NA()</f>
        <v>#N/A</v>
      </c>
      <c r="O50" s="138">
        <f>IF(ISNUMBER('実質公債費比率（分子）の構造'!O$53),'実質公債費比率（分子）の構造'!O$53,NA())</f>
        <v>926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21358</v>
      </c>
      <c r="E56" s="137"/>
      <c r="F56" s="137"/>
      <c r="G56" s="137">
        <f>'将来負担比率（分子）の構造'!J$52</f>
        <v>21533</v>
      </c>
      <c r="H56" s="137"/>
      <c r="I56" s="137"/>
      <c r="J56" s="137">
        <f>'将来負担比率（分子）の構造'!K$52</f>
        <v>21657</v>
      </c>
      <c r="K56" s="137"/>
      <c r="L56" s="137"/>
      <c r="M56" s="137">
        <f>'将来負担比率（分子）の構造'!L$52</f>
        <v>21917</v>
      </c>
      <c r="N56" s="137"/>
      <c r="O56" s="137"/>
      <c r="P56" s="137">
        <f>'将来負担比率（分子）の構造'!M$52</f>
        <v>21429</v>
      </c>
    </row>
    <row r="57" spans="1:16" x14ac:dyDescent="0.15">
      <c r="A57" s="137" t="s">
        <v>36</v>
      </c>
      <c r="B57" s="137"/>
      <c r="C57" s="137"/>
      <c r="D57" s="137">
        <f>'将来負担比率（分子）の構造'!I$51</f>
        <v>983</v>
      </c>
      <c r="E57" s="137"/>
      <c r="F57" s="137"/>
      <c r="G57" s="137">
        <f>'将来負担比率（分子）の構造'!J$51</f>
        <v>872</v>
      </c>
      <c r="H57" s="137"/>
      <c r="I57" s="137"/>
      <c r="J57" s="137">
        <f>'将来負担比率（分子）の構造'!K$51</f>
        <v>776</v>
      </c>
      <c r="K57" s="137"/>
      <c r="L57" s="137"/>
      <c r="M57" s="137">
        <f>'将来負担比率（分子）の構造'!L$51</f>
        <v>661</v>
      </c>
      <c r="N57" s="137"/>
      <c r="O57" s="137"/>
      <c r="P57" s="137">
        <f>'将来負担比率（分子）の構造'!M$51</f>
        <v>586</v>
      </c>
    </row>
    <row r="58" spans="1:16" x14ac:dyDescent="0.15">
      <c r="A58" s="137" t="s">
        <v>35</v>
      </c>
      <c r="B58" s="137"/>
      <c r="C58" s="137"/>
      <c r="D58" s="137">
        <f>'将来負担比率（分子）の構造'!I$50</f>
        <v>1729</v>
      </c>
      <c r="E58" s="137"/>
      <c r="F58" s="137"/>
      <c r="G58" s="137">
        <f>'将来負担比率（分子）の構造'!J$50</f>
        <v>1740</v>
      </c>
      <c r="H58" s="137"/>
      <c r="I58" s="137"/>
      <c r="J58" s="137">
        <f>'将来負担比率（分子）の構造'!K$50</f>
        <v>1577</v>
      </c>
      <c r="K58" s="137"/>
      <c r="L58" s="137"/>
      <c r="M58" s="137">
        <f>'将来負担比率（分子）の構造'!L$50</f>
        <v>1608</v>
      </c>
      <c r="N58" s="137"/>
      <c r="O58" s="137"/>
      <c r="P58" s="137">
        <f>'将来負担比率（分子）の構造'!M$50</f>
        <v>1725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137</v>
      </c>
      <c r="C61" s="137"/>
      <c r="D61" s="137"/>
      <c r="E61" s="137">
        <f>'将来負担比率（分子）の構造'!J$46</f>
        <v>285</v>
      </c>
      <c r="F61" s="137"/>
      <c r="G61" s="137"/>
      <c r="H61" s="137">
        <f>'将来負担比率（分子）の構造'!K$46</f>
        <v>160</v>
      </c>
      <c r="I61" s="137"/>
      <c r="J61" s="137"/>
      <c r="K61" s="137">
        <f>'将来負担比率（分子）の構造'!L$46</f>
        <v>143</v>
      </c>
      <c r="L61" s="137"/>
      <c r="M61" s="137"/>
      <c r="N61" s="137">
        <f>'将来負担比率（分子）の構造'!M$46</f>
        <v>126</v>
      </c>
      <c r="O61" s="137"/>
      <c r="P61" s="137"/>
    </row>
    <row r="62" spans="1:16" x14ac:dyDescent="0.15">
      <c r="A62" s="137" t="s">
        <v>29</v>
      </c>
      <c r="B62" s="137">
        <f>'将来負担比率（分子）の構造'!I$45</f>
        <v>3746</v>
      </c>
      <c r="C62" s="137"/>
      <c r="D62" s="137"/>
      <c r="E62" s="137">
        <f>'将来負担比率（分子）の構造'!J$45</f>
        <v>3755</v>
      </c>
      <c r="F62" s="137"/>
      <c r="G62" s="137"/>
      <c r="H62" s="137">
        <f>'将来負担比率（分子）の構造'!K$45</f>
        <v>3587</v>
      </c>
      <c r="I62" s="137"/>
      <c r="J62" s="137"/>
      <c r="K62" s="137">
        <f>'将来負担比率（分子）の構造'!L$45</f>
        <v>3474</v>
      </c>
      <c r="L62" s="137"/>
      <c r="M62" s="137"/>
      <c r="N62" s="137">
        <f>'将来負担比率（分子）の構造'!M$45</f>
        <v>3452</v>
      </c>
      <c r="O62" s="137"/>
      <c r="P62" s="137"/>
    </row>
    <row r="63" spans="1:16" x14ac:dyDescent="0.15">
      <c r="A63" s="137" t="s">
        <v>28</v>
      </c>
      <c r="B63" s="137">
        <f>'将来負担比率（分子）の構造'!I$44</f>
        <v>480</v>
      </c>
      <c r="C63" s="137"/>
      <c r="D63" s="137"/>
      <c r="E63" s="137">
        <f>'将来負担比率（分子）の構造'!J$44</f>
        <v>463</v>
      </c>
      <c r="F63" s="137"/>
      <c r="G63" s="137"/>
      <c r="H63" s="137">
        <f>'将来負担比率（分子）の構造'!K$44</f>
        <v>382</v>
      </c>
      <c r="I63" s="137"/>
      <c r="J63" s="137"/>
      <c r="K63" s="137">
        <f>'将来負担比率（分子）の構造'!L$44</f>
        <v>326</v>
      </c>
      <c r="L63" s="137"/>
      <c r="M63" s="137"/>
      <c r="N63" s="137">
        <f>'将来負担比率（分子）の構造'!M$44</f>
        <v>367</v>
      </c>
      <c r="O63" s="137"/>
      <c r="P63" s="137"/>
    </row>
    <row r="64" spans="1:16" x14ac:dyDescent="0.15">
      <c r="A64" s="137" t="s">
        <v>27</v>
      </c>
      <c r="B64" s="137">
        <f>'将来負担比率（分子）の構造'!I$43</f>
        <v>13880</v>
      </c>
      <c r="C64" s="137"/>
      <c r="D64" s="137"/>
      <c r="E64" s="137">
        <f>'将来負担比率（分子）の構造'!J$43</f>
        <v>13072</v>
      </c>
      <c r="F64" s="137"/>
      <c r="G64" s="137"/>
      <c r="H64" s="137">
        <f>'将来負担比率（分子）の構造'!K$43</f>
        <v>13158</v>
      </c>
      <c r="I64" s="137"/>
      <c r="J64" s="137"/>
      <c r="K64" s="137">
        <f>'将来負担比率（分子）の構造'!L$43</f>
        <v>12998</v>
      </c>
      <c r="L64" s="137"/>
      <c r="M64" s="137"/>
      <c r="N64" s="137">
        <f>'将来負担比率（分子）の構造'!M$43</f>
        <v>12935</v>
      </c>
      <c r="O64" s="137"/>
      <c r="P64" s="137"/>
    </row>
    <row r="65" spans="1:16" x14ac:dyDescent="0.15">
      <c r="A65" s="137" t="s">
        <v>26</v>
      </c>
      <c r="B65" s="137">
        <f>'将来負担比率（分子）の構造'!I$42</f>
        <v>321</v>
      </c>
      <c r="C65" s="137"/>
      <c r="D65" s="137"/>
      <c r="E65" s="137">
        <f>'将来負担比率（分子）の構造'!J$42</f>
        <v>250</v>
      </c>
      <c r="F65" s="137"/>
      <c r="G65" s="137"/>
      <c r="H65" s="137">
        <f>'将来負担比率（分子）の構造'!K$42</f>
        <v>207</v>
      </c>
      <c r="I65" s="137"/>
      <c r="J65" s="137"/>
      <c r="K65" s="137">
        <f>'将来負担比率（分子）の構造'!L$42</f>
        <v>187</v>
      </c>
      <c r="L65" s="137"/>
      <c r="M65" s="137"/>
      <c r="N65" s="137">
        <f>'将来負担比率（分子）の構造'!M$42</f>
        <v>181</v>
      </c>
      <c r="O65" s="137"/>
      <c r="P65" s="137"/>
    </row>
    <row r="66" spans="1:16" x14ac:dyDescent="0.15">
      <c r="A66" s="137" t="s">
        <v>25</v>
      </c>
      <c r="B66" s="137">
        <f>'将来負担比率（分子）の構造'!I$41</f>
        <v>18651</v>
      </c>
      <c r="C66" s="137"/>
      <c r="D66" s="137"/>
      <c r="E66" s="137">
        <f>'将来負担比率（分子）の構造'!J$41</f>
        <v>18885</v>
      </c>
      <c r="F66" s="137"/>
      <c r="G66" s="137"/>
      <c r="H66" s="137">
        <f>'将来負担比率（分子）の構造'!K$41</f>
        <v>18948</v>
      </c>
      <c r="I66" s="137"/>
      <c r="J66" s="137"/>
      <c r="K66" s="137">
        <f>'将来負担比率（分子）の構造'!L$41</f>
        <v>20102</v>
      </c>
      <c r="L66" s="137"/>
      <c r="M66" s="137"/>
      <c r="N66" s="137">
        <f>'将来負担比率（分子）の構造'!M$41</f>
        <v>19436</v>
      </c>
      <c r="O66" s="137"/>
      <c r="P66" s="137"/>
    </row>
    <row r="67" spans="1:16" x14ac:dyDescent="0.15">
      <c r="A67" s="137" t="s">
        <v>63</v>
      </c>
      <c r="B67" s="137" t="e">
        <f>NA()</f>
        <v>#N/A</v>
      </c>
      <c r="C67" s="137">
        <f>IF(ISNUMBER('将来負担比率（分子）の構造'!I$53), IF('将来負担比率（分子）の構造'!I$53 &lt; 0, 0, '将来負担比率（分子）の構造'!I$53), NA())</f>
        <v>13146</v>
      </c>
      <c r="D67" s="137" t="e">
        <f>NA()</f>
        <v>#N/A</v>
      </c>
      <c r="E67" s="137" t="e">
        <f>NA()</f>
        <v>#N/A</v>
      </c>
      <c r="F67" s="137">
        <f>IF(ISNUMBER('将来負担比率（分子）の構造'!J$53), IF('将来負担比率（分子）の構造'!J$53 &lt; 0, 0, '将来負担比率（分子）の構造'!J$53), NA())</f>
        <v>12564</v>
      </c>
      <c r="G67" s="137" t="e">
        <f>NA()</f>
        <v>#N/A</v>
      </c>
      <c r="H67" s="137" t="e">
        <f>NA()</f>
        <v>#N/A</v>
      </c>
      <c r="I67" s="137">
        <f>IF(ISNUMBER('将来負担比率（分子）の構造'!K$53), IF('将来負担比率（分子）の構造'!K$53 &lt; 0, 0, '将来負担比率（分子）の構造'!K$53), NA())</f>
        <v>12433</v>
      </c>
      <c r="J67" s="137" t="e">
        <f>NA()</f>
        <v>#N/A</v>
      </c>
      <c r="K67" s="137" t="e">
        <f>NA()</f>
        <v>#N/A</v>
      </c>
      <c r="L67" s="137">
        <f>IF(ISNUMBER('将来負担比率（分子）の構造'!L$53), IF('将来負担比率（分子）の構造'!L$53 &lt; 0, 0, '将来負担比率（分子）の構造'!L$53), NA())</f>
        <v>13045</v>
      </c>
      <c r="M67" s="137" t="e">
        <f>NA()</f>
        <v>#N/A</v>
      </c>
      <c r="N67" s="137" t="e">
        <f>NA()</f>
        <v>#N/A</v>
      </c>
      <c r="O67" s="137">
        <f>IF(ISNUMBER('将来負担比率（分子）の構造'!M$53), IF('将来負担比率（分子）の構造'!M$53 &lt; 0, 0, '将来負担比率（分子）の構造'!M$53), NA())</f>
        <v>12757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3818800</v>
      </c>
      <c r="S5" s="671"/>
      <c r="T5" s="671"/>
      <c r="U5" s="671"/>
      <c r="V5" s="671"/>
      <c r="W5" s="671"/>
      <c r="X5" s="671"/>
      <c r="Y5" s="718"/>
      <c r="Z5" s="731">
        <v>25.6</v>
      </c>
      <c r="AA5" s="731"/>
      <c r="AB5" s="731"/>
      <c r="AC5" s="731"/>
      <c r="AD5" s="732">
        <v>3818800</v>
      </c>
      <c r="AE5" s="732"/>
      <c r="AF5" s="732"/>
      <c r="AG5" s="732"/>
      <c r="AH5" s="732"/>
      <c r="AI5" s="732"/>
      <c r="AJ5" s="732"/>
      <c r="AK5" s="732"/>
      <c r="AL5" s="719">
        <v>43.1</v>
      </c>
      <c r="AM5" s="688"/>
      <c r="AN5" s="688"/>
      <c r="AO5" s="720"/>
      <c r="AP5" s="707" t="s">
        <v>209</v>
      </c>
      <c r="AQ5" s="708"/>
      <c r="AR5" s="708"/>
      <c r="AS5" s="708"/>
      <c r="AT5" s="708"/>
      <c r="AU5" s="708"/>
      <c r="AV5" s="708"/>
      <c r="AW5" s="708"/>
      <c r="AX5" s="708"/>
      <c r="AY5" s="708"/>
      <c r="AZ5" s="708"/>
      <c r="BA5" s="708"/>
      <c r="BB5" s="708"/>
      <c r="BC5" s="708"/>
      <c r="BD5" s="708"/>
      <c r="BE5" s="708"/>
      <c r="BF5" s="709"/>
      <c r="BG5" s="620">
        <v>3810518</v>
      </c>
      <c r="BH5" s="621"/>
      <c r="BI5" s="621"/>
      <c r="BJ5" s="621"/>
      <c r="BK5" s="621"/>
      <c r="BL5" s="621"/>
      <c r="BM5" s="621"/>
      <c r="BN5" s="622"/>
      <c r="BO5" s="673">
        <v>99.8</v>
      </c>
      <c r="BP5" s="673"/>
      <c r="BQ5" s="673"/>
      <c r="BR5" s="673"/>
      <c r="BS5" s="674">
        <v>72338</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140557</v>
      </c>
      <c r="S6" s="621"/>
      <c r="T6" s="621"/>
      <c r="U6" s="621"/>
      <c r="V6" s="621"/>
      <c r="W6" s="621"/>
      <c r="X6" s="621"/>
      <c r="Y6" s="622"/>
      <c r="Z6" s="673">
        <v>0.9</v>
      </c>
      <c r="AA6" s="673"/>
      <c r="AB6" s="673"/>
      <c r="AC6" s="673"/>
      <c r="AD6" s="674">
        <v>140557</v>
      </c>
      <c r="AE6" s="674"/>
      <c r="AF6" s="674"/>
      <c r="AG6" s="674"/>
      <c r="AH6" s="674"/>
      <c r="AI6" s="674"/>
      <c r="AJ6" s="674"/>
      <c r="AK6" s="674"/>
      <c r="AL6" s="643">
        <v>1.6</v>
      </c>
      <c r="AM6" s="675"/>
      <c r="AN6" s="675"/>
      <c r="AO6" s="676"/>
      <c r="AP6" s="617" t="s">
        <v>214</v>
      </c>
      <c r="AQ6" s="618"/>
      <c r="AR6" s="618"/>
      <c r="AS6" s="618"/>
      <c r="AT6" s="618"/>
      <c r="AU6" s="618"/>
      <c r="AV6" s="618"/>
      <c r="AW6" s="618"/>
      <c r="AX6" s="618"/>
      <c r="AY6" s="618"/>
      <c r="AZ6" s="618"/>
      <c r="BA6" s="618"/>
      <c r="BB6" s="618"/>
      <c r="BC6" s="618"/>
      <c r="BD6" s="618"/>
      <c r="BE6" s="618"/>
      <c r="BF6" s="619"/>
      <c r="BG6" s="620">
        <v>3810518</v>
      </c>
      <c r="BH6" s="621"/>
      <c r="BI6" s="621"/>
      <c r="BJ6" s="621"/>
      <c r="BK6" s="621"/>
      <c r="BL6" s="621"/>
      <c r="BM6" s="621"/>
      <c r="BN6" s="622"/>
      <c r="BO6" s="673">
        <v>99.8</v>
      </c>
      <c r="BP6" s="673"/>
      <c r="BQ6" s="673"/>
      <c r="BR6" s="673"/>
      <c r="BS6" s="674">
        <v>72338</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135505</v>
      </c>
      <c r="CS6" s="621"/>
      <c r="CT6" s="621"/>
      <c r="CU6" s="621"/>
      <c r="CV6" s="621"/>
      <c r="CW6" s="621"/>
      <c r="CX6" s="621"/>
      <c r="CY6" s="622"/>
      <c r="CZ6" s="673">
        <v>0.9</v>
      </c>
      <c r="DA6" s="673"/>
      <c r="DB6" s="673"/>
      <c r="DC6" s="673"/>
      <c r="DD6" s="626" t="s">
        <v>216</v>
      </c>
      <c r="DE6" s="621"/>
      <c r="DF6" s="621"/>
      <c r="DG6" s="621"/>
      <c r="DH6" s="621"/>
      <c r="DI6" s="621"/>
      <c r="DJ6" s="621"/>
      <c r="DK6" s="621"/>
      <c r="DL6" s="621"/>
      <c r="DM6" s="621"/>
      <c r="DN6" s="621"/>
      <c r="DO6" s="621"/>
      <c r="DP6" s="622"/>
      <c r="DQ6" s="626">
        <v>134807</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2763</v>
      </c>
      <c r="S7" s="621"/>
      <c r="T7" s="621"/>
      <c r="U7" s="621"/>
      <c r="V7" s="621"/>
      <c r="W7" s="621"/>
      <c r="X7" s="621"/>
      <c r="Y7" s="622"/>
      <c r="Z7" s="673">
        <v>0</v>
      </c>
      <c r="AA7" s="673"/>
      <c r="AB7" s="673"/>
      <c r="AC7" s="673"/>
      <c r="AD7" s="674">
        <v>2763</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1545705</v>
      </c>
      <c r="BH7" s="621"/>
      <c r="BI7" s="621"/>
      <c r="BJ7" s="621"/>
      <c r="BK7" s="621"/>
      <c r="BL7" s="621"/>
      <c r="BM7" s="621"/>
      <c r="BN7" s="622"/>
      <c r="BO7" s="673">
        <v>40.5</v>
      </c>
      <c r="BP7" s="673"/>
      <c r="BQ7" s="673"/>
      <c r="BR7" s="673"/>
      <c r="BS7" s="674">
        <v>72338</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1357315</v>
      </c>
      <c r="CS7" s="621"/>
      <c r="CT7" s="621"/>
      <c r="CU7" s="621"/>
      <c r="CV7" s="621"/>
      <c r="CW7" s="621"/>
      <c r="CX7" s="621"/>
      <c r="CY7" s="622"/>
      <c r="CZ7" s="673">
        <v>9.4</v>
      </c>
      <c r="DA7" s="673"/>
      <c r="DB7" s="673"/>
      <c r="DC7" s="673"/>
      <c r="DD7" s="626">
        <v>38236</v>
      </c>
      <c r="DE7" s="621"/>
      <c r="DF7" s="621"/>
      <c r="DG7" s="621"/>
      <c r="DH7" s="621"/>
      <c r="DI7" s="621"/>
      <c r="DJ7" s="621"/>
      <c r="DK7" s="621"/>
      <c r="DL7" s="621"/>
      <c r="DM7" s="621"/>
      <c r="DN7" s="621"/>
      <c r="DO7" s="621"/>
      <c r="DP7" s="622"/>
      <c r="DQ7" s="626">
        <v>1191821</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8438</v>
      </c>
      <c r="S8" s="621"/>
      <c r="T8" s="621"/>
      <c r="U8" s="621"/>
      <c r="V8" s="621"/>
      <c r="W8" s="621"/>
      <c r="X8" s="621"/>
      <c r="Y8" s="622"/>
      <c r="Z8" s="673">
        <v>0.1</v>
      </c>
      <c r="AA8" s="673"/>
      <c r="AB8" s="673"/>
      <c r="AC8" s="673"/>
      <c r="AD8" s="674">
        <v>8438</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52052</v>
      </c>
      <c r="BH8" s="621"/>
      <c r="BI8" s="621"/>
      <c r="BJ8" s="621"/>
      <c r="BK8" s="621"/>
      <c r="BL8" s="621"/>
      <c r="BM8" s="621"/>
      <c r="BN8" s="622"/>
      <c r="BO8" s="673">
        <v>1.4</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4452839</v>
      </c>
      <c r="CS8" s="621"/>
      <c r="CT8" s="621"/>
      <c r="CU8" s="621"/>
      <c r="CV8" s="621"/>
      <c r="CW8" s="621"/>
      <c r="CX8" s="621"/>
      <c r="CY8" s="622"/>
      <c r="CZ8" s="673">
        <v>30.9</v>
      </c>
      <c r="DA8" s="673"/>
      <c r="DB8" s="673"/>
      <c r="DC8" s="673"/>
      <c r="DD8" s="626">
        <v>81953</v>
      </c>
      <c r="DE8" s="621"/>
      <c r="DF8" s="621"/>
      <c r="DG8" s="621"/>
      <c r="DH8" s="621"/>
      <c r="DI8" s="621"/>
      <c r="DJ8" s="621"/>
      <c r="DK8" s="621"/>
      <c r="DL8" s="621"/>
      <c r="DM8" s="621"/>
      <c r="DN8" s="621"/>
      <c r="DO8" s="621"/>
      <c r="DP8" s="622"/>
      <c r="DQ8" s="626">
        <v>2498711</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4926</v>
      </c>
      <c r="S9" s="621"/>
      <c r="T9" s="621"/>
      <c r="U9" s="621"/>
      <c r="V9" s="621"/>
      <c r="W9" s="621"/>
      <c r="X9" s="621"/>
      <c r="Y9" s="622"/>
      <c r="Z9" s="673">
        <v>0</v>
      </c>
      <c r="AA9" s="673"/>
      <c r="AB9" s="673"/>
      <c r="AC9" s="673"/>
      <c r="AD9" s="674">
        <v>4926</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1046777</v>
      </c>
      <c r="BH9" s="621"/>
      <c r="BI9" s="621"/>
      <c r="BJ9" s="621"/>
      <c r="BK9" s="621"/>
      <c r="BL9" s="621"/>
      <c r="BM9" s="621"/>
      <c r="BN9" s="622"/>
      <c r="BO9" s="673">
        <v>27.4</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1169032</v>
      </c>
      <c r="CS9" s="621"/>
      <c r="CT9" s="621"/>
      <c r="CU9" s="621"/>
      <c r="CV9" s="621"/>
      <c r="CW9" s="621"/>
      <c r="CX9" s="621"/>
      <c r="CY9" s="622"/>
      <c r="CZ9" s="673">
        <v>8.1</v>
      </c>
      <c r="DA9" s="673"/>
      <c r="DB9" s="673"/>
      <c r="DC9" s="673"/>
      <c r="DD9" s="626">
        <v>62929</v>
      </c>
      <c r="DE9" s="621"/>
      <c r="DF9" s="621"/>
      <c r="DG9" s="621"/>
      <c r="DH9" s="621"/>
      <c r="DI9" s="621"/>
      <c r="DJ9" s="621"/>
      <c r="DK9" s="621"/>
      <c r="DL9" s="621"/>
      <c r="DM9" s="621"/>
      <c r="DN9" s="621"/>
      <c r="DO9" s="621"/>
      <c r="DP9" s="622"/>
      <c r="DQ9" s="626">
        <v>831443</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506880</v>
      </c>
      <c r="S10" s="621"/>
      <c r="T10" s="621"/>
      <c r="U10" s="621"/>
      <c r="V10" s="621"/>
      <c r="W10" s="621"/>
      <c r="X10" s="621"/>
      <c r="Y10" s="622"/>
      <c r="Z10" s="673">
        <v>3.4</v>
      </c>
      <c r="AA10" s="673"/>
      <c r="AB10" s="673"/>
      <c r="AC10" s="673"/>
      <c r="AD10" s="674">
        <v>506880</v>
      </c>
      <c r="AE10" s="674"/>
      <c r="AF10" s="674"/>
      <c r="AG10" s="674"/>
      <c r="AH10" s="674"/>
      <c r="AI10" s="674"/>
      <c r="AJ10" s="674"/>
      <c r="AK10" s="674"/>
      <c r="AL10" s="643">
        <v>5.7</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81443</v>
      </c>
      <c r="BH10" s="621"/>
      <c r="BI10" s="621"/>
      <c r="BJ10" s="621"/>
      <c r="BK10" s="621"/>
      <c r="BL10" s="621"/>
      <c r="BM10" s="621"/>
      <c r="BN10" s="622"/>
      <c r="BO10" s="673">
        <v>2.1</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61954</v>
      </c>
      <c r="CS10" s="621"/>
      <c r="CT10" s="621"/>
      <c r="CU10" s="621"/>
      <c r="CV10" s="621"/>
      <c r="CW10" s="621"/>
      <c r="CX10" s="621"/>
      <c r="CY10" s="622"/>
      <c r="CZ10" s="673">
        <v>0.4</v>
      </c>
      <c r="DA10" s="673"/>
      <c r="DB10" s="673"/>
      <c r="DC10" s="673"/>
      <c r="DD10" s="626" t="s">
        <v>112</v>
      </c>
      <c r="DE10" s="621"/>
      <c r="DF10" s="621"/>
      <c r="DG10" s="621"/>
      <c r="DH10" s="621"/>
      <c r="DI10" s="621"/>
      <c r="DJ10" s="621"/>
      <c r="DK10" s="621"/>
      <c r="DL10" s="621"/>
      <c r="DM10" s="621"/>
      <c r="DN10" s="621"/>
      <c r="DO10" s="621"/>
      <c r="DP10" s="622"/>
      <c r="DQ10" s="626">
        <v>1954</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44557</v>
      </c>
      <c r="S11" s="621"/>
      <c r="T11" s="621"/>
      <c r="U11" s="621"/>
      <c r="V11" s="621"/>
      <c r="W11" s="621"/>
      <c r="X11" s="621"/>
      <c r="Y11" s="622"/>
      <c r="Z11" s="673">
        <v>0.3</v>
      </c>
      <c r="AA11" s="673"/>
      <c r="AB11" s="673"/>
      <c r="AC11" s="673"/>
      <c r="AD11" s="674">
        <v>44557</v>
      </c>
      <c r="AE11" s="674"/>
      <c r="AF11" s="674"/>
      <c r="AG11" s="674"/>
      <c r="AH11" s="674"/>
      <c r="AI11" s="674"/>
      <c r="AJ11" s="674"/>
      <c r="AK11" s="674"/>
      <c r="AL11" s="643">
        <v>0.5</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365433</v>
      </c>
      <c r="BH11" s="621"/>
      <c r="BI11" s="621"/>
      <c r="BJ11" s="621"/>
      <c r="BK11" s="621"/>
      <c r="BL11" s="621"/>
      <c r="BM11" s="621"/>
      <c r="BN11" s="622"/>
      <c r="BO11" s="673">
        <v>9.6</v>
      </c>
      <c r="BP11" s="673"/>
      <c r="BQ11" s="673"/>
      <c r="BR11" s="673"/>
      <c r="BS11" s="626">
        <v>72338</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1144824</v>
      </c>
      <c r="CS11" s="621"/>
      <c r="CT11" s="621"/>
      <c r="CU11" s="621"/>
      <c r="CV11" s="621"/>
      <c r="CW11" s="621"/>
      <c r="CX11" s="621"/>
      <c r="CY11" s="622"/>
      <c r="CZ11" s="673">
        <v>7.9</v>
      </c>
      <c r="DA11" s="673"/>
      <c r="DB11" s="673"/>
      <c r="DC11" s="673"/>
      <c r="DD11" s="626">
        <v>134553</v>
      </c>
      <c r="DE11" s="621"/>
      <c r="DF11" s="621"/>
      <c r="DG11" s="621"/>
      <c r="DH11" s="621"/>
      <c r="DI11" s="621"/>
      <c r="DJ11" s="621"/>
      <c r="DK11" s="621"/>
      <c r="DL11" s="621"/>
      <c r="DM11" s="621"/>
      <c r="DN11" s="621"/>
      <c r="DO11" s="621"/>
      <c r="DP11" s="622"/>
      <c r="DQ11" s="626">
        <v>755733</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1913632</v>
      </c>
      <c r="BH12" s="621"/>
      <c r="BI12" s="621"/>
      <c r="BJ12" s="621"/>
      <c r="BK12" s="621"/>
      <c r="BL12" s="621"/>
      <c r="BM12" s="621"/>
      <c r="BN12" s="622"/>
      <c r="BO12" s="673">
        <v>50.1</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627425</v>
      </c>
      <c r="CS12" s="621"/>
      <c r="CT12" s="621"/>
      <c r="CU12" s="621"/>
      <c r="CV12" s="621"/>
      <c r="CW12" s="621"/>
      <c r="CX12" s="621"/>
      <c r="CY12" s="622"/>
      <c r="CZ12" s="673">
        <v>4.4000000000000004</v>
      </c>
      <c r="DA12" s="673"/>
      <c r="DB12" s="673"/>
      <c r="DC12" s="673"/>
      <c r="DD12" s="626">
        <v>89797</v>
      </c>
      <c r="DE12" s="621"/>
      <c r="DF12" s="621"/>
      <c r="DG12" s="621"/>
      <c r="DH12" s="621"/>
      <c r="DI12" s="621"/>
      <c r="DJ12" s="621"/>
      <c r="DK12" s="621"/>
      <c r="DL12" s="621"/>
      <c r="DM12" s="621"/>
      <c r="DN12" s="621"/>
      <c r="DO12" s="621"/>
      <c r="DP12" s="622"/>
      <c r="DQ12" s="626">
        <v>438582</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24648</v>
      </c>
      <c r="S13" s="621"/>
      <c r="T13" s="621"/>
      <c r="U13" s="621"/>
      <c r="V13" s="621"/>
      <c r="W13" s="621"/>
      <c r="X13" s="621"/>
      <c r="Y13" s="622"/>
      <c r="Z13" s="673">
        <v>0.2</v>
      </c>
      <c r="AA13" s="673"/>
      <c r="AB13" s="673"/>
      <c r="AC13" s="673"/>
      <c r="AD13" s="674">
        <v>24648</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1875756</v>
      </c>
      <c r="BH13" s="621"/>
      <c r="BI13" s="621"/>
      <c r="BJ13" s="621"/>
      <c r="BK13" s="621"/>
      <c r="BL13" s="621"/>
      <c r="BM13" s="621"/>
      <c r="BN13" s="622"/>
      <c r="BO13" s="673">
        <v>49.1</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1676477</v>
      </c>
      <c r="CS13" s="621"/>
      <c r="CT13" s="621"/>
      <c r="CU13" s="621"/>
      <c r="CV13" s="621"/>
      <c r="CW13" s="621"/>
      <c r="CX13" s="621"/>
      <c r="CY13" s="622"/>
      <c r="CZ13" s="673">
        <v>11.6</v>
      </c>
      <c r="DA13" s="673"/>
      <c r="DB13" s="673"/>
      <c r="DC13" s="673"/>
      <c r="DD13" s="626">
        <v>651935</v>
      </c>
      <c r="DE13" s="621"/>
      <c r="DF13" s="621"/>
      <c r="DG13" s="621"/>
      <c r="DH13" s="621"/>
      <c r="DI13" s="621"/>
      <c r="DJ13" s="621"/>
      <c r="DK13" s="621"/>
      <c r="DL13" s="621"/>
      <c r="DM13" s="621"/>
      <c r="DN13" s="621"/>
      <c r="DO13" s="621"/>
      <c r="DP13" s="622"/>
      <c r="DQ13" s="626">
        <v>994183</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95546</v>
      </c>
      <c r="BH14" s="621"/>
      <c r="BI14" s="621"/>
      <c r="BJ14" s="621"/>
      <c r="BK14" s="621"/>
      <c r="BL14" s="621"/>
      <c r="BM14" s="621"/>
      <c r="BN14" s="622"/>
      <c r="BO14" s="673">
        <v>2.5</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444434</v>
      </c>
      <c r="CS14" s="621"/>
      <c r="CT14" s="621"/>
      <c r="CU14" s="621"/>
      <c r="CV14" s="621"/>
      <c r="CW14" s="621"/>
      <c r="CX14" s="621"/>
      <c r="CY14" s="622"/>
      <c r="CZ14" s="673">
        <v>3.1</v>
      </c>
      <c r="DA14" s="673"/>
      <c r="DB14" s="673"/>
      <c r="DC14" s="673"/>
      <c r="DD14" s="626">
        <v>20885</v>
      </c>
      <c r="DE14" s="621"/>
      <c r="DF14" s="621"/>
      <c r="DG14" s="621"/>
      <c r="DH14" s="621"/>
      <c r="DI14" s="621"/>
      <c r="DJ14" s="621"/>
      <c r="DK14" s="621"/>
      <c r="DL14" s="621"/>
      <c r="DM14" s="621"/>
      <c r="DN14" s="621"/>
      <c r="DO14" s="621"/>
      <c r="DP14" s="622"/>
      <c r="DQ14" s="626">
        <v>427122</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14645</v>
      </c>
      <c r="S15" s="621"/>
      <c r="T15" s="621"/>
      <c r="U15" s="621"/>
      <c r="V15" s="621"/>
      <c r="W15" s="621"/>
      <c r="X15" s="621"/>
      <c r="Y15" s="622"/>
      <c r="Z15" s="673">
        <v>0.1</v>
      </c>
      <c r="AA15" s="673"/>
      <c r="AB15" s="673"/>
      <c r="AC15" s="673"/>
      <c r="AD15" s="674">
        <v>14645</v>
      </c>
      <c r="AE15" s="674"/>
      <c r="AF15" s="674"/>
      <c r="AG15" s="674"/>
      <c r="AH15" s="674"/>
      <c r="AI15" s="674"/>
      <c r="AJ15" s="674"/>
      <c r="AK15" s="674"/>
      <c r="AL15" s="643">
        <v>0.2</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180293</v>
      </c>
      <c r="BH15" s="621"/>
      <c r="BI15" s="621"/>
      <c r="BJ15" s="621"/>
      <c r="BK15" s="621"/>
      <c r="BL15" s="621"/>
      <c r="BM15" s="621"/>
      <c r="BN15" s="622"/>
      <c r="BO15" s="673">
        <v>4.7</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1524478</v>
      </c>
      <c r="CS15" s="621"/>
      <c r="CT15" s="621"/>
      <c r="CU15" s="621"/>
      <c r="CV15" s="621"/>
      <c r="CW15" s="621"/>
      <c r="CX15" s="621"/>
      <c r="CY15" s="622"/>
      <c r="CZ15" s="673">
        <v>10.6</v>
      </c>
      <c r="DA15" s="673"/>
      <c r="DB15" s="673"/>
      <c r="DC15" s="673"/>
      <c r="DD15" s="626">
        <v>130257</v>
      </c>
      <c r="DE15" s="621"/>
      <c r="DF15" s="621"/>
      <c r="DG15" s="621"/>
      <c r="DH15" s="621"/>
      <c r="DI15" s="621"/>
      <c r="DJ15" s="621"/>
      <c r="DK15" s="621"/>
      <c r="DL15" s="621"/>
      <c r="DM15" s="621"/>
      <c r="DN15" s="621"/>
      <c r="DO15" s="621"/>
      <c r="DP15" s="622"/>
      <c r="DQ15" s="626">
        <v>1354239</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4698554</v>
      </c>
      <c r="S16" s="621"/>
      <c r="T16" s="621"/>
      <c r="U16" s="621"/>
      <c r="V16" s="621"/>
      <c r="W16" s="621"/>
      <c r="X16" s="621"/>
      <c r="Y16" s="622"/>
      <c r="Z16" s="673">
        <v>31.5</v>
      </c>
      <c r="AA16" s="673"/>
      <c r="AB16" s="673"/>
      <c r="AC16" s="673"/>
      <c r="AD16" s="674">
        <v>4192998</v>
      </c>
      <c r="AE16" s="674"/>
      <c r="AF16" s="674"/>
      <c r="AG16" s="674"/>
      <c r="AH16" s="674"/>
      <c r="AI16" s="674"/>
      <c r="AJ16" s="674"/>
      <c r="AK16" s="674"/>
      <c r="AL16" s="643">
        <v>47.3</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v>75342</v>
      </c>
      <c r="BH16" s="621"/>
      <c r="BI16" s="621"/>
      <c r="BJ16" s="621"/>
      <c r="BK16" s="621"/>
      <c r="BL16" s="621"/>
      <c r="BM16" s="621"/>
      <c r="BN16" s="622"/>
      <c r="BO16" s="673">
        <v>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4192998</v>
      </c>
      <c r="S17" s="621"/>
      <c r="T17" s="621"/>
      <c r="U17" s="621"/>
      <c r="V17" s="621"/>
      <c r="W17" s="621"/>
      <c r="X17" s="621"/>
      <c r="Y17" s="622"/>
      <c r="Z17" s="673">
        <v>28.2</v>
      </c>
      <c r="AA17" s="673"/>
      <c r="AB17" s="673"/>
      <c r="AC17" s="673"/>
      <c r="AD17" s="674">
        <v>4192998</v>
      </c>
      <c r="AE17" s="674"/>
      <c r="AF17" s="674"/>
      <c r="AG17" s="674"/>
      <c r="AH17" s="674"/>
      <c r="AI17" s="674"/>
      <c r="AJ17" s="674"/>
      <c r="AK17" s="674"/>
      <c r="AL17" s="643">
        <v>47.3</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1823851</v>
      </c>
      <c r="CS17" s="621"/>
      <c r="CT17" s="621"/>
      <c r="CU17" s="621"/>
      <c r="CV17" s="621"/>
      <c r="CW17" s="621"/>
      <c r="CX17" s="621"/>
      <c r="CY17" s="622"/>
      <c r="CZ17" s="673">
        <v>12.6</v>
      </c>
      <c r="DA17" s="673"/>
      <c r="DB17" s="673"/>
      <c r="DC17" s="673"/>
      <c r="DD17" s="626" t="s">
        <v>112</v>
      </c>
      <c r="DE17" s="621"/>
      <c r="DF17" s="621"/>
      <c r="DG17" s="621"/>
      <c r="DH17" s="621"/>
      <c r="DI17" s="621"/>
      <c r="DJ17" s="621"/>
      <c r="DK17" s="621"/>
      <c r="DL17" s="621"/>
      <c r="DM17" s="621"/>
      <c r="DN17" s="621"/>
      <c r="DO17" s="621"/>
      <c r="DP17" s="622"/>
      <c r="DQ17" s="626">
        <v>1722582</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505487</v>
      </c>
      <c r="S18" s="621"/>
      <c r="T18" s="621"/>
      <c r="U18" s="621"/>
      <c r="V18" s="621"/>
      <c r="W18" s="621"/>
      <c r="X18" s="621"/>
      <c r="Y18" s="622"/>
      <c r="Z18" s="673">
        <v>3.4</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v>69</v>
      </c>
      <c r="S19" s="621"/>
      <c r="T19" s="621"/>
      <c r="U19" s="621"/>
      <c r="V19" s="621"/>
      <c r="W19" s="621"/>
      <c r="X19" s="621"/>
      <c r="Y19" s="622"/>
      <c r="Z19" s="673">
        <v>0</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8282</v>
      </c>
      <c r="BH19" s="621"/>
      <c r="BI19" s="621"/>
      <c r="BJ19" s="621"/>
      <c r="BK19" s="621"/>
      <c r="BL19" s="621"/>
      <c r="BM19" s="621"/>
      <c r="BN19" s="622"/>
      <c r="BO19" s="673">
        <v>0.2</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9264768</v>
      </c>
      <c r="S20" s="621"/>
      <c r="T20" s="621"/>
      <c r="U20" s="621"/>
      <c r="V20" s="621"/>
      <c r="W20" s="621"/>
      <c r="X20" s="621"/>
      <c r="Y20" s="622"/>
      <c r="Z20" s="673">
        <v>62.2</v>
      </c>
      <c r="AA20" s="673"/>
      <c r="AB20" s="673"/>
      <c r="AC20" s="673"/>
      <c r="AD20" s="674">
        <v>8759212</v>
      </c>
      <c r="AE20" s="674"/>
      <c r="AF20" s="674"/>
      <c r="AG20" s="674"/>
      <c r="AH20" s="674"/>
      <c r="AI20" s="674"/>
      <c r="AJ20" s="674"/>
      <c r="AK20" s="674"/>
      <c r="AL20" s="643">
        <v>98.8</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8282</v>
      </c>
      <c r="BH20" s="621"/>
      <c r="BI20" s="621"/>
      <c r="BJ20" s="621"/>
      <c r="BK20" s="621"/>
      <c r="BL20" s="621"/>
      <c r="BM20" s="621"/>
      <c r="BN20" s="622"/>
      <c r="BO20" s="673">
        <v>0.2</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14418134</v>
      </c>
      <c r="CS20" s="621"/>
      <c r="CT20" s="621"/>
      <c r="CU20" s="621"/>
      <c r="CV20" s="621"/>
      <c r="CW20" s="621"/>
      <c r="CX20" s="621"/>
      <c r="CY20" s="622"/>
      <c r="CZ20" s="673">
        <v>100</v>
      </c>
      <c r="DA20" s="673"/>
      <c r="DB20" s="673"/>
      <c r="DC20" s="673"/>
      <c r="DD20" s="626">
        <v>1210545</v>
      </c>
      <c r="DE20" s="621"/>
      <c r="DF20" s="621"/>
      <c r="DG20" s="621"/>
      <c r="DH20" s="621"/>
      <c r="DI20" s="621"/>
      <c r="DJ20" s="621"/>
      <c r="DK20" s="621"/>
      <c r="DL20" s="621"/>
      <c r="DM20" s="621"/>
      <c r="DN20" s="621"/>
      <c r="DO20" s="621"/>
      <c r="DP20" s="622"/>
      <c r="DQ20" s="626">
        <v>10351177</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2599</v>
      </c>
      <c r="S21" s="621"/>
      <c r="T21" s="621"/>
      <c r="U21" s="621"/>
      <c r="V21" s="621"/>
      <c r="W21" s="621"/>
      <c r="X21" s="621"/>
      <c r="Y21" s="622"/>
      <c r="Z21" s="673">
        <v>0</v>
      </c>
      <c r="AA21" s="673"/>
      <c r="AB21" s="673"/>
      <c r="AC21" s="673"/>
      <c r="AD21" s="674">
        <v>2599</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8282</v>
      </c>
      <c r="BH21" s="621"/>
      <c r="BI21" s="621"/>
      <c r="BJ21" s="621"/>
      <c r="BK21" s="621"/>
      <c r="BL21" s="621"/>
      <c r="BM21" s="621"/>
      <c r="BN21" s="622"/>
      <c r="BO21" s="673">
        <v>0.2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178274</v>
      </c>
      <c r="S22" s="621"/>
      <c r="T22" s="621"/>
      <c r="U22" s="621"/>
      <c r="V22" s="621"/>
      <c r="W22" s="621"/>
      <c r="X22" s="621"/>
      <c r="Y22" s="622"/>
      <c r="Z22" s="673">
        <v>1.2</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335951</v>
      </c>
      <c r="S23" s="621"/>
      <c r="T23" s="621"/>
      <c r="U23" s="621"/>
      <c r="V23" s="621"/>
      <c r="W23" s="621"/>
      <c r="X23" s="621"/>
      <c r="Y23" s="622"/>
      <c r="Z23" s="673">
        <v>2.2999999999999998</v>
      </c>
      <c r="AA23" s="673"/>
      <c r="AB23" s="673"/>
      <c r="AC23" s="673"/>
      <c r="AD23" s="674">
        <v>20508</v>
      </c>
      <c r="AE23" s="674"/>
      <c r="AF23" s="674"/>
      <c r="AG23" s="674"/>
      <c r="AH23" s="674"/>
      <c r="AI23" s="674"/>
      <c r="AJ23" s="674"/>
      <c r="AK23" s="674"/>
      <c r="AL23" s="643">
        <v>0.2</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84333</v>
      </c>
      <c r="S24" s="621"/>
      <c r="T24" s="621"/>
      <c r="U24" s="621"/>
      <c r="V24" s="621"/>
      <c r="W24" s="621"/>
      <c r="X24" s="621"/>
      <c r="Y24" s="622"/>
      <c r="Z24" s="673">
        <v>0.6</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6527235</v>
      </c>
      <c r="CS24" s="671"/>
      <c r="CT24" s="671"/>
      <c r="CU24" s="671"/>
      <c r="CV24" s="671"/>
      <c r="CW24" s="671"/>
      <c r="CX24" s="671"/>
      <c r="CY24" s="718"/>
      <c r="CZ24" s="722">
        <v>45.3</v>
      </c>
      <c r="DA24" s="723"/>
      <c r="DB24" s="723"/>
      <c r="DC24" s="724"/>
      <c r="DD24" s="717">
        <v>4865681</v>
      </c>
      <c r="DE24" s="671"/>
      <c r="DF24" s="671"/>
      <c r="DG24" s="671"/>
      <c r="DH24" s="671"/>
      <c r="DI24" s="671"/>
      <c r="DJ24" s="671"/>
      <c r="DK24" s="718"/>
      <c r="DL24" s="717">
        <v>4840816</v>
      </c>
      <c r="DM24" s="671"/>
      <c r="DN24" s="671"/>
      <c r="DO24" s="671"/>
      <c r="DP24" s="671"/>
      <c r="DQ24" s="671"/>
      <c r="DR24" s="671"/>
      <c r="DS24" s="671"/>
      <c r="DT24" s="671"/>
      <c r="DU24" s="671"/>
      <c r="DV24" s="718"/>
      <c r="DW24" s="719">
        <v>51.9</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1504769</v>
      </c>
      <c r="S25" s="621"/>
      <c r="T25" s="621"/>
      <c r="U25" s="621"/>
      <c r="V25" s="621"/>
      <c r="W25" s="621"/>
      <c r="X25" s="621"/>
      <c r="Y25" s="622"/>
      <c r="Z25" s="673">
        <v>10.1</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2473092</v>
      </c>
      <c r="CS25" s="639"/>
      <c r="CT25" s="639"/>
      <c r="CU25" s="639"/>
      <c r="CV25" s="639"/>
      <c r="CW25" s="639"/>
      <c r="CX25" s="639"/>
      <c r="CY25" s="640"/>
      <c r="CZ25" s="623">
        <v>17.2</v>
      </c>
      <c r="DA25" s="641"/>
      <c r="DB25" s="641"/>
      <c r="DC25" s="642"/>
      <c r="DD25" s="626">
        <v>2289947</v>
      </c>
      <c r="DE25" s="639"/>
      <c r="DF25" s="639"/>
      <c r="DG25" s="639"/>
      <c r="DH25" s="639"/>
      <c r="DI25" s="639"/>
      <c r="DJ25" s="639"/>
      <c r="DK25" s="640"/>
      <c r="DL25" s="626">
        <v>2276671</v>
      </c>
      <c r="DM25" s="639"/>
      <c r="DN25" s="639"/>
      <c r="DO25" s="639"/>
      <c r="DP25" s="639"/>
      <c r="DQ25" s="639"/>
      <c r="DR25" s="639"/>
      <c r="DS25" s="639"/>
      <c r="DT25" s="639"/>
      <c r="DU25" s="639"/>
      <c r="DV25" s="640"/>
      <c r="DW25" s="643">
        <v>24.4</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1676154</v>
      </c>
      <c r="CS26" s="621"/>
      <c r="CT26" s="621"/>
      <c r="CU26" s="621"/>
      <c r="CV26" s="621"/>
      <c r="CW26" s="621"/>
      <c r="CX26" s="621"/>
      <c r="CY26" s="622"/>
      <c r="CZ26" s="623">
        <v>11.6</v>
      </c>
      <c r="DA26" s="641"/>
      <c r="DB26" s="641"/>
      <c r="DC26" s="642"/>
      <c r="DD26" s="626">
        <v>1509899</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902433</v>
      </c>
      <c r="S27" s="621"/>
      <c r="T27" s="621"/>
      <c r="U27" s="621"/>
      <c r="V27" s="621"/>
      <c r="W27" s="621"/>
      <c r="X27" s="621"/>
      <c r="Y27" s="622"/>
      <c r="Z27" s="673">
        <v>6.1</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3818800</v>
      </c>
      <c r="BH27" s="621"/>
      <c r="BI27" s="621"/>
      <c r="BJ27" s="621"/>
      <c r="BK27" s="621"/>
      <c r="BL27" s="621"/>
      <c r="BM27" s="621"/>
      <c r="BN27" s="622"/>
      <c r="BO27" s="673">
        <v>100</v>
      </c>
      <c r="BP27" s="673"/>
      <c r="BQ27" s="673"/>
      <c r="BR27" s="673"/>
      <c r="BS27" s="626">
        <v>72338</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2230292</v>
      </c>
      <c r="CS27" s="639"/>
      <c r="CT27" s="639"/>
      <c r="CU27" s="639"/>
      <c r="CV27" s="639"/>
      <c r="CW27" s="639"/>
      <c r="CX27" s="639"/>
      <c r="CY27" s="640"/>
      <c r="CZ27" s="623">
        <v>15.5</v>
      </c>
      <c r="DA27" s="641"/>
      <c r="DB27" s="641"/>
      <c r="DC27" s="642"/>
      <c r="DD27" s="626">
        <v>853152</v>
      </c>
      <c r="DE27" s="639"/>
      <c r="DF27" s="639"/>
      <c r="DG27" s="639"/>
      <c r="DH27" s="639"/>
      <c r="DI27" s="639"/>
      <c r="DJ27" s="639"/>
      <c r="DK27" s="640"/>
      <c r="DL27" s="626">
        <v>842663</v>
      </c>
      <c r="DM27" s="639"/>
      <c r="DN27" s="639"/>
      <c r="DO27" s="639"/>
      <c r="DP27" s="639"/>
      <c r="DQ27" s="639"/>
      <c r="DR27" s="639"/>
      <c r="DS27" s="639"/>
      <c r="DT27" s="639"/>
      <c r="DU27" s="639"/>
      <c r="DV27" s="640"/>
      <c r="DW27" s="643">
        <v>9</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103214</v>
      </c>
      <c r="S28" s="621"/>
      <c r="T28" s="621"/>
      <c r="U28" s="621"/>
      <c r="V28" s="621"/>
      <c r="W28" s="621"/>
      <c r="X28" s="621"/>
      <c r="Y28" s="622"/>
      <c r="Z28" s="673">
        <v>0.7</v>
      </c>
      <c r="AA28" s="673"/>
      <c r="AB28" s="673"/>
      <c r="AC28" s="673"/>
      <c r="AD28" s="674">
        <v>11640</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1823851</v>
      </c>
      <c r="CS28" s="621"/>
      <c r="CT28" s="621"/>
      <c r="CU28" s="621"/>
      <c r="CV28" s="621"/>
      <c r="CW28" s="621"/>
      <c r="CX28" s="621"/>
      <c r="CY28" s="622"/>
      <c r="CZ28" s="623">
        <v>12.6</v>
      </c>
      <c r="DA28" s="641"/>
      <c r="DB28" s="641"/>
      <c r="DC28" s="642"/>
      <c r="DD28" s="626">
        <v>1722582</v>
      </c>
      <c r="DE28" s="621"/>
      <c r="DF28" s="621"/>
      <c r="DG28" s="621"/>
      <c r="DH28" s="621"/>
      <c r="DI28" s="621"/>
      <c r="DJ28" s="621"/>
      <c r="DK28" s="622"/>
      <c r="DL28" s="626">
        <v>1721482</v>
      </c>
      <c r="DM28" s="621"/>
      <c r="DN28" s="621"/>
      <c r="DO28" s="621"/>
      <c r="DP28" s="621"/>
      <c r="DQ28" s="621"/>
      <c r="DR28" s="621"/>
      <c r="DS28" s="621"/>
      <c r="DT28" s="621"/>
      <c r="DU28" s="621"/>
      <c r="DV28" s="622"/>
      <c r="DW28" s="643">
        <v>18.399999999999999</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102750</v>
      </c>
      <c r="S29" s="621"/>
      <c r="T29" s="621"/>
      <c r="U29" s="621"/>
      <c r="V29" s="621"/>
      <c r="W29" s="621"/>
      <c r="X29" s="621"/>
      <c r="Y29" s="622"/>
      <c r="Z29" s="673">
        <v>0.7</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1823799</v>
      </c>
      <c r="CS29" s="639"/>
      <c r="CT29" s="639"/>
      <c r="CU29" s="639"/>
      <c r="CV29" s="639"/>
      <c r="CW29" s="639"/>
      <c r="CX29" s="639"/>
      <c r="CY29" s="640"/>
      <c r="CZ29" s="623">
        <v>12.6</v>
      </c>
      <c r="DA29" s="641"/>
      <c r="DB29" s="641"/>
      <c r="DC29" s="642"/>
      <c r="DD29" s="626">
        <v>1722530</v>
      </c>
      <c r="DE29" s="639"/>
      <c r="DF29" s="639"/>
      <c r="DG29" s="639"/>
      <c r="DH29" s="639"/>
      <c r="DI29" s="639"/>
      <c r="DJ29" s="639"/>
      <c r="DK29" s="640"/>
      <c r="DL29" s="626">
        <v>1721430</v>
      </c>
      <c r="DM29" s="639"/>
      <c r="DN29" s="639"/>
      <c r="DO29" s="639"/>
      <c r="DP29" s="639"/>
      <c r="DQ29" s="639"/>
      <c r="DR29" s="639"/>
      <c r="DS29" s="639"/>
      <c r="DT29" s="639"/>
      <c r="DU29" s="639"/>
      <c r="DV29" s="640"/>
      <c r="DW29" s="643">
        <v>18.399999999999999</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54856</v>
      </c>
      <c r="S30" s="621"/>
      <c r="T30" s="621"/>
      <c r="U30" s="621"/>
      <c r="V30" s="621"/>
      <c r="W30" s="621"/>
      <c r="X30" s="621"/>
      <c r="Y30" s="622"/>
      <c r="Z30" s="673">
        <v>0.4</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99.3</v>
      </c>
      <c r="BH30" s="687"/>
      <c r="BI30" s="687"/>
      <c r="BJ30" s="687"/>
      <c r="BK30" s="687"/>
      <c r="BL30" s="687"/>
      <c r="BM30" s="688">
        <v>97.3</v>
      </c>
      <c r="BN30" s="687"/>
      <c r="BO30" s="687"/>
      <c r="BP30" s="687"/>
      <c r="BQ30" s="689"/>
      <c r="BR30" s="686">
        <v>99.4</v>
      </c>
      <c r="BS30" s="687"/>
      <c r="BT30" s="687"/>
      <c r="BU30" s="687"/>
      <c r="BV30" s="687"/>
      <c r="BW30" s="687"/>
      <c r="BX30" s="688">
        <v>97.2</v>
      </c>
      <c r="BY30" s="687"/>
      <c r="BZ30" s="687"/>
      <c r="CA30" s="687"/>
      <c r="CB30" s="689"/>
      <c r="CD30" s="692"/>
      <c r="CE30" s="693"/>
      <c r="CF30" s="657" t="s">
        <v>292</v>
      </c>
      <c r="CG30" s="654"/>
      <c r="CH30" s="654"/>
      <c r="CI30" s="654"/>
      <c r="CJ30" s="654"/>
      <c r="CK30" s="654"/>
      <c r="CL30" s="654"/>
      <c r="CM30" s="654"/>
      <c r="CN30" s="654"/>
      <c r="CO30" s="654"/>
      <c r="CP30" s="654"/>
      <c r="CQ30" s="655"/>
      <c r="CR30" s="620">
        <v>1648814</v>
      </c>
      <c r="CS30" s="621"/>
      <c r="CT30" s="621"/>
      <c r="CU30" s="621"/>
      <c r="CV30" s="621"/>
      <c r="CW30" s="621"/>
      <c r="CX30" s="621"/>
      <c r="CY30" s="622"/>
      <c r="CZ30" s="623">
        <v>11.4</v>
      </c>
      <c r="DA30" s="641"/>
      <c r="DB30" s="641"/>
      <c r="DC30" s="642"/>
      <c r="DD30" s="626">
        <v>1547918</v>
      </c>
      <c r="DE30" s="621"/>
      <c r="DF30" s="621"/>
      <c r="DG30" s="621"/>
      <c r="DH30" s="621"/>
      <c r="DI30" s="621"/>
      <c r="DJ30" s="621"/>
      <c r="DK30" s="622"/>
      <c r="DL30" s="626">
        <v>1546818</v>
      </c>
      <c r="DM30" s="621"/>
      <c r="DN30" s="621"/>
      <c r="DO30" s="621"/>
      <c r="DP30" s="621"/>
      <c r="DQ30" s="621"/>
      <c r="DR30" s="621"/>
      <c r="DS30" s="621"/>
      <c r="DT30" s="621"/>
      <c r="DU30" s="621"/>
      <c r="DV30" s="622"/>
      <c r="DW30" s="643">
        <v>16.600000000000001</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890530</v>
      </c>
      <c r="S31" s="621"/>
      <c r="T31" s="621"/>
      <c r="U31" s="621"/>
      <c r="V31" s="621"/>
      <c r="W31" s="621"/>
      <c r="X31" s="621"/>
      <c r="Y31" s="622"/>
      <c r="Z31" s="673">
        <v>6</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99.5</v>
      </c>
      <c r="BH31" s="639"/>
      <c r="BI31" s="639"/>
      <c r="BJ31" s="639"/>
      <c r="BK31" s="639"/>
      <c r="BL31" s="639"/>
      <c r="BM31" s="675">
        <v>98.5</v>
      </c>
      <c r="BN31" s="685"/>
      <c r="BO31" s="685"/>
      <c r="BP31" s="685"/>
      <c r="BQ31" s="649"/>
      <c r="BR31" s="684">
        <v>99.6</v>
      </c>
      <c r="BS31" s="639"/>
      <c r="BT31" s="639"/>
      <c r="BU31" s="639"/>
      <c r="BV31" s="639"/>
      <c r="BW31" s="639"/>
      <c r="BX31" s="675">
        <v>98.4</v>
      </c>
      <c r="BY31" s="685"/>
      <c r="BZ31" s="685"/>
      <c r="CA31" s="685"/>
      <c r="CB31" s="649"/>
      <c r="CD31" s="692"/>
      <c r="CE31" s="693"/>
      <c r="CF31" s="657" t="s">
        <v>296</v>
      </c>
      <c r="CG31" s="654"/>
      <c r="CH31" s="654"/>
      <c r="CI31" s="654"/>
      <c r="CJ31" s="654"/>
      <c r="CK31" s="654"/>
      <c r="CL31" s="654"/>
      <c r="CM31" s="654"/>
      <c r="CN31" s="654"/>
      <c r="CO31" s="654"/>
      <c r="CP31" s="654"/>
      <c r="CQ31" s="655"/>
      <c r="CR31" s="620">
        <v>174985</v>
      </c>
      <c r="CS31" s="639"/>
      <c r="CT31" s="639"/>
      <c r="CU31" s="639"/>
      <c r="CV31" s="639"/>
      <c r="CW31" s="639"/>
      <c r="CX31" s="639"/>
      <c r="CY31" s="640"/>
      <c r="CZ31" s="623">
        <v>1.2</v>
      </c>
      <c r="DA31" s="641"/>
      <c r="DB31" s="641"/>
      <c r="DC31" s="642"/>
      <c r="DD31" s="626">
        <v>174612</v>
      </c>
      <c r="DE31" s="639"/>
      <c r="DF31" s="639"/>
      <c r="DG31" s="639"/>
      <c r="DH31" s="639"/>
      <c r="DI31" s="639"/>
      <c r="DJ31" s="639"/>
      <c r="DK31" s="640"/>
      <c r="DL31" s="626">
        <v>174612</v>
      </c>
      <c r="DM31" s="639"/>
      <c r="DN31" s="639"/>
      <c r="DO31" s="639"/>
      <c r="DP31" s="639"/>
      <c r="DQ31" s="639"/>
      <c r="DR31" s="639"/>
      <c r="DS31" s="639"/>
      <c r="DT31" s="639"/>
      <c r="DU31" s="639"/>
      <c r="DV31" s="640"/>
      <c r="DW31" s="643">
        <v>1.9</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480751</v>
      </c>
      <c r="S32" s="621"/>
      <c r="T32" s="621"/>
      <c r="U32" s="621"/>
      <c r="V32" s="621"/>
      <c r="W32" s="621"/>
      <c r="X32" s="621"/>
      <c r="Y32" s="622"/>
      <c r="Z32" s="673">
        <v>3.2</v>
      </c>
      <c r="AA32" s="673"/>
      <c r="AB32" s="673"/>
      <c r="AC32" s="673"/>
      <c r="AD32" s="674">
        <v>71180</v>
      </c>
      <c r="AE32" s="674"/>
      <c r="AF32" s="674"/>
      <c r="AG32" s="674"/>
      <c r="AH32" s="674"/>
      <c r="AI32" s="674"/>
      <c r="AJ32" s="674"/>
      <c r="AK32" s="674"/>
      <c r="AL32" s="643">
        <v>0.8</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99.2</v>
      </c>
      <c r="BH32" s="605"/>
      <c r="BI32" s="605"/>
      <c r="BJ32" s="605"/>
      <c r="BK32" s="605"/>
      <c r="BL32" s="605"/>
      <c r="BM32" s="668">
        <v>96</v>
      </c>
      <c r="BN32" s="605"/>
      <c r="BO32" s="605"/>
      <c r="BP32" s="605"/>
      <c r="BQ32" s="662"/>
      <c r="BR32" s="683">
        <v>99.2</v>
      </c>
      <c r="BS32" s="605"/>
      <c r="BT32" s="605"/>
      <c r="BU32" s="605"/>
      <c r="BV32" s="605"/>
      <c r="BW32" s="605"/>
      <c r="BX32" s="668">
        <v>95.7</v>
      </c>
      <c r="BY32" s="605"/>
      <c r="BZ32" s="605"/>
      <c r="CA32" s="605"/>
      <c r="CB32" s="662"/>
      <c r="CD32" s="694"/>
      <c r="CE32" s="695"/>
      <c r="CF32" s="657" t="s">
        <v>299</v>
      </c>
      <c r="CG32" s="654"/>
      <c r="CH32" s="654"/>
      <c r="CI32" s="654"/>
      <c r="CJ32" s="654"/>
      <c r="CK32" s="654"/>
      <c r="CL32" s="654"/>
      <c r="CM32" s="654"/>
      <c r="CN32" s="654"/>
      <c r="CO32" s="654"/>
      <c r="CP32" s="654"/>
      <c r="CQ32" s="655"/>
      <c r="CR32" s="620">
        <v>52</v>
      </c>
      <c r="CS32" s="621"/>
      <c r="CT32" s="621"/>
      <c r="CU32" s="621"/>
      <c r="CV32" s="621"/>
      <c r="CW32" s="621"/>
      <c r="CX32" s="621"/>
      <c r="CY32" s="622"/>
      <c r="CZ32" s="623">
        <v>0</v>
      </c>
      <c r="DA32" s="641"/>
      <c r="DB32" s="641"/>
      <c r="DC32" s="642"/>
      <c r="DD32" s="626">
        <v>52</v>
      </c>
      <c r="DE32" s="621"/>
      <c r="DF32" s="621"/>
      <c r="DG32" s="621"/>
      <c r="DH32" s="621"/>
      <c r="DI32" s="621"/>
      <c r="DJ32" s="621"/>
      <c r="DK32" s="622"/>
      <c r="DL32" s="626">
        <v>52</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987900</v>
      </c>
      <c r="S33" s="621"/>
      <c r="T33" s="621"/>
      <c r="U33" s="621"/>
      <c r="V33" s="621"/>
      <c r="W33" s="621"/>
      <c r="X33" s="621"/>
      <c r="Y33" s="622"/>
      <c r="Z33" s="673">
        <v>6.6</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6680354</v>
      </c>
      <c r="CS33" s="639"/>
      <c r="CT33" s="639"/>
      <c r="CU33" s="639"/>
      <c r="CV33" s="639"/>
      <c r="CW33" s="639"/>
      <c r="CX33" s="639"/>
      <c r="CY33" s="640"/>
      <c r="CZ33" s="623">
        <v>46.3</v>
      </c>
      <c r="DA33" s="641"/>
      <c r="DB33" s="641"/>
      <c r="DC33" s="642"/>
      <c r="DD33" s="626">
        <v>5079224</v>
      </c>
      <c r="DE33" s="639"/>
      <c r="DF33" s="639"/>
      <c r="DG33" s="639"/>
      <c r="DH33" s="639"/>
      <c r="DI33" s="639"/>
      <c r="DJ33" s="639"/>
      <c r="DK33" s="640"/>
      <c r="DL33" s="626">
        <v>4009764</v>
      </c>
      <c r="DM33" s="639"/>
      <c r="DN33" s="639"/>
      <c r="DO33" s="639"/>
      <c r="DP33" s="639"/>
      <c r="DQ33" s="639"/>
      <c r="DR33" s="639"/>
      <c r="DS33" s="639"/>
      <c r="DT33" s="639"/>
      <c r="DU33" s="639"/>
      <c r="DV33" s="640"/>
      <c r="DW33" s="643">
        <v>43</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2525905</v>
      </c>
      <c r="CS34" s="621"/>
      <c r="CT34" s="621"/>
      <c r="CU34" s="621"/>
      <c r="CV34" s="621"/>
      <c r="CW34" s="621"/>
      <c r="CX34" s="621"/>
      <c r="CY34" s="622"/>
      <c r="CZ34" s="623">
        <v>17.5</v>
      </c>
      <c r="DA34" s="641"/>
      <c r="DB34" s="641"/>
      <c r="DC34" s="642"/>
      <c r="DD34" s="626">
        <v>1827605</v>
      </c>
      <c r="DE34" s="621"/>
      <c r="DF34" s="621"/>
      <c r="DG34" s="621"/>
      <c r="DH34" s="621"/>
      <c r="DI34" s="621"/>
      <c r="DJ34" s="621"/>
      <c r="DK34" s="622"/>
      <c r="DL34" s="626">
        <v>1532713</v>
      </c>
      <c r="DM34" s="621"/>
      <c r="DN34" s="621"/>
      <c r="DO34" s="621"/>
      <c r="DP34" s="621"/>
      <c r="DQ34" s="621"/>
      <c r="DR34" s="621"/>
      <c r="DS34" s="621"/>
      <c r="DT34" s="621"/>
      <c r="DU34" s="621"/>
      <c r="DV34" s="622"/>
      <c r="DW34" s="643">
        <v>16.399999999999999</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467200</v>
      </c>
      <c r="S35" s="621"/>
      <c r="T35" s="621"/>
      <c r="U35" s="621"/>
      <c r="V35" s="621"/>
      <c r="W35" s="621"/>
      <c r="X35" s="621"/>
      <c r="Y35" s="622"/>
      <c r="Z35" s="673">
        <v>3.1</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1942303</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19958</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329955</v>
      </c>
      <c r="CS35" s="639"/>
      <c r="CT35" s="639"/>
      <c r="CU35" s="639"/>
      <c r="CV35" s="639"/>
      <c r="CW35" s="639"/>
      <c r="CX35" s="639"/>
      <c r="CY35" s="640"/>
      <c r="CZ35" s="623">
        <v>2.2999999999999998</v>
      </c>
      <c r="DA35" s="641"/>
      <c r="DB35" s="641"/>
      <c r="DC35" s="642"/>
      <c r="DD35" s="626">
        <v>241090</v>
      </c>
      <c r="DE35" s="639"/>
      <c r="DF35" s="639"/>
      <c r="DG35" s="639"/>
      <c r="DH35" s="639"/>
      <c r="DI35" s="639"/>
      <c r="DJ35" s="639"/>
      <c r="DK35" s="640"/>
      <c r="DL35" s="626">
        <v>200796</v>
      </c>
      <c r="DM35" s="639"/>
      <c r="DN35" s="639"/>
      <c r="DO35" s="639"/>
      <c r="DP35" s="639"/>
      <c r="DQ35" s="639"/>
      <c r="DR35" s="639"/>
      <c r="DS35" s="639"/>
      <c r="DT35" s="639"/>
      <c r="DU35" s="639"/>
      <c r="DV35" s="640"/>
      <c r="DW35" s="643">
        <v>2.2000000000000002</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14893128</v>
      </c>
      <c r="S36" s="661"/>
      <c r="T36" s="661"/>
      <c r="U36" s="661"/>
      <c r="V36" s="661"/>
      <c r="W36" s="661"/>
      <c r="X36" s="661"/>
      <c r="Y36" s="664"/>
      <c r="Z36" s="665">
        <v>100</v>
      </c>
      <c r="AA36" s="665"/>
      <c r="AB36" s="665"/>
      <c r="AC36" s="665"/>
      <c r="AD36" s="666">
        <v>8865139</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633146</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-72561</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2032736</v>
      </c>
      <c r="CS36" s="621"/>
      <c r="CT36" s="621"/>
      <c r="CU36" s="621"/>
      <c r="CV36" s="621"/>
      <c r="CW36" s="621"/>
      <c r="CX36" s="621"/>
      <c r="CY36" s="622"/>
      <c r="CZ36" s="623">
        <v>14.1</v>
      </c>
      <c r="DA36" s="641"/>
      <c r="DB36" s="641"/>
      <c r="DC36" s="642"/>
      <c r="DD36" s="626">
        <v>1642944</v>
      </c>
      <c r="DE36" s="621"/>
      <c r="DF36" s="621"/>
      <c r="DG36" s="621"/>
      <c r="DH36" s="621"/>
      <c r="DI36" s="621"/>
      <c r="DJ36" s="621"/>
      <c r="DK36" s="622"/>
      <c r="DL36" s="626">
        <v>1168384</v>
      </c>
      <c r="DM36" s="621"/>
      <c r="DN36" s="621"/>
      <c r="DO36" s="621"/>
      <c r="DP36" s="621"/>
      <c r="DQ36" s="621"/>
      <c r="DR36" s="621"/>
      <c r="DS36" s="621"/>
      <c r="DT36" s="621"/>
      <c r="DU36" s="621"/>
      <c r="DV36" s="622"/>
      <c r="DW36" s="643">
        <v>12.5</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90584</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4231</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592816</v>
      </c>
      <c r="CS37" s="639"/>
      <c r="CT37" s="639"/>
      <c r="CU37" s="639"/>
      <c r="CV37" s="639"/>
      <c r="CW37" s="639"/>
      <c r="CX37" s="639"/>
      <c r="CY37" s="640"/>
      <c r="CZ37" s="623">
        <v>4.0999999999999996</v>
      </c>
      <c r="DA37" s="641"/>
      <c r="DB37" s="641"/>
      <c r="DC37" s="642"/>
      <c r="DD37" s="626">
        <v>592816</v>
      </c>
      <c r="DE37" s="639"/>
      <c r="DF37" s="639"/>
      <c r="DG37" s="639"/>
      <c r="DH37" s="639"/>
      <c r="DI37" s="639"/>
      <c r="DJ37" s="639"/>
      <c r="DK37" s="640"/>
      <c r="DL37" s="626">
        <v>592816</v>
      </c>
      <c r="DM37" s="639"/>
      <c r="DN37" s="639"/>
      <c r="DO37" s="639"/>
      <c r="DP37" s="639"/>
      <c r="DQ37" s="639"/>
      <c r="DR37" s="639"/>
      <c r="DS37" s="639"/>
      <c r="DT37" s="639"/>
      <c r="DU37" s="639"/>
      <c r="DV37" s="640"/>
      <c r="DW37" s="643">
        <v>6.4</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v>33900</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7075</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1494682</v>
      </c>
      <c r="CS38" s="621"/>
      <c r="CT38" s="621"/>
      <c r="CU38" s="621"/>
      <c r="CV38" s="621"/>
      <c r="CW38" s="621"/>
      <c r="CX38" s="621"/>
      <c r="CY38" s="622"/>
      <c r="CZ38" s="623">
        <v>10.4</v>
      </c>
      <c r="DA38" s="641"/>
      <c r="DB38" s="641"/>
      <c r="DC38" s="642"/>
      <c r="DD38" s="626">
        <v>1272697</v>
      </c>
      <c r="DE38" s="621"/>
      <c r="DF38" s="621"/>
      <c r="DG38" s="621"/>
      <c r="DH38" s="621"/>
      <c r="DI38" s="621"/>
      <c r="DJ38" s="621"/>
      <c r="DK38" s="622"/>
      <c r="DL38" s="626">
        <v>1107871</v>
      </c>
      <c r="DM38" s="621"/>
      <c r="DN38" s="621"/>
      <c r="DO38" s="621"/>
      <c r="DP38" s="621"/>
      <c r="DQ38" s="621"/>
      <c r="DR38" s="621"/>
      <c r="DS38" s="621"/>
      <c r="DT38" s="621"/>
      <c r="DU38" s="621"/>
      <c r="DV38" s="622"/>
      <c r="DW38" s="643">
        <v>11.9</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v>19182</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89</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107934</v>
      </c>
      <c r="CS39" s="639"/>
      <c r="CT39" s="639"/>
      <c r="CU39" s="639"/>
      <c r="CV39" s="639"/>
      <c r="CW39" s="639"/>
      <c r="CX39" s="639"/>
      <c r="CY39" s="640"/>
      <c r="CZ39" s="623">
        <v>0.7</v>
      </c>
      <c r="DA39" s="641"/>
      <c r="DB39" s="641"/>
      <c r="DC39" s="642"/>
      <c r="DD39" s="626">
        <v>94588</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282656</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93</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189142</v>
      </c>
      <c r="CS40" s="621"/>
      <c r="CT40" s="621"/>
      <c r="CU40" s="621"/>
      <c r="CV40" s="621"/>
      <c r="CW40" s="621"/>
      <c r="CX40" s="621"/>
      <c r="CY40" s="622"/>
      <c r="CZ40" s="623">
        <v>1.3</v>
      </c>
      <c r="DA40" s="641"/>
      <c r="DB40" s="641"/>
      <c r="DC40" s="642"/>
      <c r="DD40" s="626">
        <v>300</v>
      </c>
      <c r="DE40" s="621"/>
      <c r="DF40" s="621"/>
      <c r="DG40" s="621"/>
      <c r="DH40" s="621"/>
      <c r="DI40" s="621"/>
      <c r="DJ40" s="621"/>
      <c r="DK40" s="622"/>
      <c r="DL40" s="626" t="s">
        <v>324</v>
      </c>
      <c r="DM40" s="621"/>
      <c r="DN40" s="621"/>
      <c r="DO40" s="621"/>
      <c r="DP40" s="621"/>
      <c r="DQ40" s="621"/>
      <c r="DR40" s="621"/>
      <c r="DS40" s="621"/>
      <c r="DT40" s="621"/>
      <c r="DU40" s="621"/>
      <c r="DV40" s="622"/>
      <c r="DW40" s="643" t="s">
        <v>324</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882835</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323</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1210545</v>
      </c>
      <c r="CS42" s="621"/>
      <c r="CT42" s="621"/>
      <c r="CU42" s="621"/>
      <c r="CV42" s="621"/>
      <c r="CW42" s="621"/>
      <c r="CX42" s="621"/>
      <c r="CY42" s="622"/>
      <c r="CZ42" s="623">
        <v>8.4</v>
      </c>
      <c r="DA42" s="624"/>
      <c r="DB42" s="624"/>
      <c r="DC42" s="625"/>
      <c r="DD42" s="626">
        <v>406272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72742</v>
      </c>
      <c r="CS43" s="639"/>
      <c r="CT43" s="639"/>
      <c r="CU43" s="639"/>
      <c r="CV43" s="639"/>
      <c r="CW43" s="639"/>
      <c r="CX43" s="639"/>
      <c r="CY43" s="640"/>
      <c r="CZ43" s="623">
        <v>0.5</v>
      </c>
      <c r="DA43" s="641"/>
      <c r="DB43" s="641"/>
      <c r="DC43" s="642"/>
      <c r="DD43" s="626">
        <v>34811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1210545</v>
      </c>
      <c r="CS44" s="621"/>
      <c r="CT44" s="621"/>
      <c r="CU44" s="621"/>
      <c r="CV44" s="621"/>
      <c r="CW44" s="621"/>
      <c r="CX44" s="621"/>
      <c r="CY44" s="622"/>
      <c r="CZ44" s="623">
        <v>8.4</v>
      </c>
      <c r="DA44" s="624"/>
      <c r="DB44" s="624"/>
      <c r="DC44" s="625"/>
      <c r="DD44" s="626">
        <v>406272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432408</v>
      </c>
      <c r="CS45" s="639"/>
      <c r="CT45" s="639"/>
      <c r="CU45" s="639"/>
      <c r="CV45" s="639"/>
      <c r="CW45" s="639"/>
      <c r="CX45" s="639"/>
      <c r="CY45" s="640"/>
      <c r="CZ45" s="623">
        <v>3</v>
      </c>
      <c r="DA45" s="641"/>
      <c r="DB45" s="641"/>
      <c r="DC45" s="642"/>
      <c r="DD45" s="626">
        <v>33894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741186</v>
      </c>
      <c r="CS46" s="621"/>
      <c r="CT46" s="621"/>
      <c r="CU46" s="621"/>
      <c r="CV46" s="621"/>
      <c r="CW46" s="621"/>
      <c r="CX46" s="621"/>
      <c r="CY46" s="622"/>
      <c r="CZ46" s="623">
        <v>5.0999999999999996</v>
      </c>
      <c r="DA46" s="624"/>
      <c r="DB46" s="624"/>
      <c r="DC46" s="625"/>
      <c r="DD46" s="626">
        <v>362627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14418134</v>
      </c>
      <c r="CS49" s="605"/>
      <c r="CT49" s="605"/>
      <c r="CU49" s="605"/>
      <c r="CV49" s="605"/>
      <c r="CW49" s="605"/>
      <c r="CX49" s="605"/>
      <c r="CY49" s="606"/>
      <c r="CZ49" s="607">
        <v>100</v>
      </c>
      <c r="DA49" s="608"/>
      <c r="DB49" s="608"/>
      <c r="DC49" s="609"/>
      <c r="DD49" s="610">
        <v>10351177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6" t="s">
        <v>344</v>
      </c>
      <c r="DK2" s="1137"/>
      <c r="DL2" s="1137"/>
      <c r="DM2" s="1137"/>
      <c r="DN2" s="1137"/>
      <c r="DO2" s="1138"/>
      <c r="DP2" s="202"/>
      <c r="DQ2" s="1136" t="s">
        <v>345</v>
      </c>
      <c r="DR2" s="1137"/>
      <c r="DS2" s="1137"/>
      <c r="DT2" s="1137"/>
      <c r="DU2" s="1137"/>
      <c r="DV2" s="1137"/>
      <c r="DW2" s="1137"/>
      <c r="DX2" s="1137"/>
      <c r="DY2" s="1137"/>
      <c r="DZ2" s="11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39"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4" t="s">
        <v>362</v>
      </c>
      <c r="DH5" s="1125"/>
      <c r="DI5" s="1125"/>
      <c r="DJ5" s="1125"/>
      <c r="DK5" s="1126"/>
      <c r="DL5" s="1124" t="s">
        <v>363</v>
      </c>
      <c r="DM5" s="1125"/>
      <c r="DN5" s="1125"/>
      <c r="DO5" s="1125"/>
      <c r="DP5" s="1126"/>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0"/>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27"/>
      <c r="DH6" s="1128"/>
      <c r="DI6" s="1128"/>
      <c r="DJ6" s="1128"/>
      <c r="DK6" s="1129"/>
      <c r="DL6" s="1127"/>
      <c r="DM6" s="1128"/>
      <c r="DN6" s="1128"/>
      <c r="DO6" s="1128"/>
      <c r="DP6" s="1129"/>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0">
        <v>14779</v>
      </c>
      <c r="R7" s="1131"/>
      <c r="S7" s="1131"/>
      <c r="T7" s="1131"/>
      <c r="U7" s="1131"/>
      <c r="V7" s="1131">
        <v>14320</v>
      </c>
      <c r="W7" s="1131"/>
      <c r="X7" s="1131"/>
      <c r="Y7" s="1131"/>
      <c r="Z7" s="1131"/>
      <c r="AA7" s="1131">
        <v>460</v>
      </c>
      <c r="AB7" s="1131"/>
      <c r="AC7" s="1131"/>
      <c r="AD7" s="1131"/>
      <c r="AE7" s="1132"/>
      <c r="AF7" s="1133">
        <v>407</v>
      </c>
      <c r="AG7" s="1134"/>
      <c r="AH7" s="1134"/>
      <c r="AI7" s="1134"/>
      <c r="AJ7" s="1135"/>
      <c r="AK7" s="1120">
        <v>68</v>
      </c>
      <c r="AL7" s="1121"/>
      <c r="AM7" s="1121"/>
      <c r="AN7" s="1121"/>
      <c r="AO7" s="1121"/>
      <c r="AP7" s="1121">
        <v>19436</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561</v>
      </c>
      <c r="BS7" s="1043" t="s">
        <v>557</v>
      </c>
      <c r="BT7" s="1044"/>
      <c r="BU7" s="1044"/>
      <c r="BV7" s="1044"/>
      <c r="BW7" s="1044"/>
      <c r="BX7" s="1044"/>
      <c r="BY7" s="1044"/>
      <c r="BZ7" s="1044"/>
      <c r="CA7" s="1044"/>
      <c r="CB7" s="1044"/>
      <c r="CC7" s="1044"/>
      <c r="CD7" s="1044"/>
      <c r="CE7" s="1044"/>
      <c r="CF7" s="1044"/>
      <c r="CG7" s="1045"/>
      <c r="CH7" s="1117">
        <v>102</v>
      </c>
      <c r="CI7" s="1118"/>
      <c r="CJ7" s="1118"/>
      <c r="CK7" s="1118"/>
      <c r="CL7" s="1119"/>
      <c r="CM7" s="1117">
        <v>107</v>
      </c>
      <c r="CN7" s="1118"/>
      <c r="CO7" s="1118"/>
      <c r="CP7" s="1118"/>
      <c r="CQ7" s="1119"/>
      <c r="CR7" s="1117">
        <v>50</v>
      </c>
      <c r="CS7" s="1118"/>
      <c r="CT7" s="1118"/>
      <c r="CU7" s="1118"/>
      <c r="CV7" s="1119"/>
      <c r="CW7" s="1117" t="s">
        <v>562</v>
      </c>
      <c r="CX7" s="1118"/>
      <c r="CY7" s="1118"/>
      <c r="CZ7" s="1118"/>
      <c r="DA7" s="1119"/>
      <c r="DB7" s="1117" t="s">
        <v>562</v>
      </c>
      <c r="DC7" s="1118"/>
      <c r="DD7" s="1118"/>
      <c r="DE7" s="1118"/>
      <c r="DF7" s="1119"/>
      <c r="DG7" s="1117" t="s">
        <v>562</v>
      </c>
      <c r="DH7" s="1118"/>
      <c r="DI7" s="1118"/>
      <c r="DJ7" s="1118"/>
      <c r="DK7" s="1119"/>
      <c r="DL7" s="1117">
        <v>384</v>
      </c>
      <c r="DM7" s="1118"/>
      <c r="DN7" s="1118"/>
      <c r="DO7" s="1118"/>
      <c r="DP7" s="1119"/>
      <c r="DQ7" s="1117">
        <v>38</v>
      </c>
      <c r="DR7" s="1118"/>
      <c r="DS7" s="1118"/>
      <c r="DT7" s="1118"/>
      <c r="DU7" s="1119"/>
      <c r="DV7" s="1141"/>
      <c r="DW7" s="1142"/>
      <c r="DX7" s="1142"/>
      <c r="DY7" s="1142"/>
      <c r="DZ7" s="1143"/>
      <c r="EA7" s="207"/>
    </row>
    <row r="8" spans="1:131" s="208" customFormat="1" ht="26.25" customHeight="1" x14ac:dyDescent="0.15">
      <c r="A8" s="214">
        <v>2</v>
      </c>
      <c r="B8" s="1066" t="s">
        <v>366</v>
      </c>
      <c r="C8" s="1067"/>
      <c r="D8" s="1067"/>
      <c r="E8" s="1067"/>
      <c r="F8" s="1067"/>
      <c r="G8" s="1067"/>
      <c r="H8" s="1067"/>
      <c r="I8" s="1067"/>
      <c r="J8" s="1067"/>
      <c r="K8" s="1067"/>
      <c r="L8" s="1067"/>
      <c r="M8" s="1067"/>
      <c r="N8" s="1067"/>
      <c r="O8" s="1067"/>
      <c r="P8" s="1068"/>
      <c r="Q8" s="1072">
        <v>112</v>
      </c>
      <c r="R8" s="1073"/>
      <c r="S8" s="1073"/>
      <c r="T8" s="1073"/>
      <c r="U8" s="1073"/>
      <c r="V8" s="1073">
        <v>112</v>
      </c>
      <c r="W8" s="1073"/>
      <c r="X8" s="1073"/>
      <c r="Y8" s="1073"/>
      <c r="Z8" s="1073"/>
      <c r="AA8" s="1073">
        <v>0</v>
      </c>
      <c r="AB8" s="1073"/>
      <c r="AC8" s="1073"/>
      <c r="AD8" s="1073"/>
      <c r="AE8" s="1074"/>
      <c r="AF8" s="1048">
        <v>0</v>
      </c>
      <c r="AG8" s="1049"/>
      <c r="AH8" s="1049"/>
      <c r="AI8" s="1049"/>
      <c r="AJ8" s="1050"/>
      <c r="AK8" s="1115">
        <v>10</v>
      </c>
      <c r="AL8" s="1116"/>
      <c r="AM8" s="1116"/>
      <c r="AN8" s="1116"/>
      <c r="AO8" s="1116"/>
      <c r="AP8" s="1116" t="s">
        <v>562</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t="s">
        <v>561</v>
      </c>
      <c r="BS8" s="1043" t="s">
        <v>558</v>
      </c>
      <c r="BT8" s="1044"/>
      <c r="BU8" s="1044"/>
      <c r="BV8" s="1044"/>
      <c r="BW8" s="1044"/>
      <c r="BX8" s="1044"/>
      <c r="BY8" s="1044"/>
      <c r="BZ8" s="1044"/>
      <c r="CA8" s="1044"/>
      <c r="CB8" s="1044"/>
      <c r="CC8" s="1044"/>
      <c r="CD8" s="1044"/>
      <c r="CE8" s="1044"/>
      <c r="CF8" s="1044"/>
      <c r="CG8" s="1045"/>
      <c r="CH8" s="1018">
        <v>14</v>
      </c>
      <c r="CI8" s="1019"/>
      <c r="CJ8" s="1019"/>
      <c r="CK8" s="1019"/>
      <c r="CL8" s="1020"/>
      <c r="CM8" s="1018">
        <v>56</v>
      </c>
      <c r="CN8" s="1019"/>
      <c r="CO8" s="1019"/>
      <c r="CP8" s="1019"/>
      <c r="CQ8" s="1020"/>
      <c r="CR8" s="1018">
        <v>96</v>
      </c>
      <c r="CS8" s="1019"/>
      <c r="CT8" s="1019"/>
      <c r="CU8" s="1019"/>
      <c r="CV8" s="1020"/>
      <c r="CW8" s="1018">
        <v>15</v>
      </c>
      <c r="CX8" s="1019"/>
      <c r="CY8" s="1019"/>
      <c r="CZ8" s="1019"/>
      <c r="DA8" s="1020"/>
      <c r="DB8" s="1018" t="s">
        <v>562</v>
      </c>
      <c r="DC8" s="1019"/>
      <c r="DD8" s="1019"/>
      <c r="DE8" s="1019"/>
      <c r="DF8" s="1020"/>
      <c r="DG8" s="1018" t="s">
        <v>562</v>
      </c>
      <c r="DH8" s="1019"/>
      <c r="DI8" s="1019"/>
      <c r="DJ8" s="1019"/>
      <c r="DK8" s="1020"/>
      <c r="DL8" s="1018">
        <v>97</v>
      </c>
      <c r="DM8" s="1019"/>
      <c r="DN8" s="1019"/>
      <c r="DO8" s="1019"/>
      <c r="DP8" s="1020"/>
      <c r="DQ8" s="1018">
        <v>87</v>
      </c>
      <c r="DR8" s="1019"/>
      <c r="DS8" s="1019"/>
      <c r="DT8" s="1019"/>
      <c r="DU8" s="1020"/>
      <c r="DV8" s="1021"/>
      <c r="DW8" s="1022"/>
      <c r="DX8" s="1022"/>
      <c r="DY8" s="1022"/>
      <c r="DZ8" s="1023"/>
      <c r="EA8" s="207"/>
    </row>
    <row r="9" spans="1:131" s="208" customFormat="1" ht="26.25" customHeight="1" x14ac:dyDescent="0.15">
      <c r="A9" s="214">
        <v>3</v>
      </c>
      <c r="B9" s="1066" t="s">
        <v>367</v>
      </c>
      <c r="C9" s="1067"/>
      <c r="D9" s="1067"/>
      <c r="E9" s="1067"/>
      <c r="F9" s="1067"/>
      <c r="G9" s="1067"/>
      <c r="H9" s="1067"/>
      <c r="I9" s="1067"/>
      <c r="J9" s="1067"/>
      <c r="K9" s="1067"/>
      <c r="L9" s="1067"/>
      <c r="M9" s="1067"/>
      <c r="N9" s="1067"/>
      <c r="O9" s="1067"/>
      <c r="P9" s="1068"/>
      <c r="Q9" s="1072">
        <v>162</v>
      </c>
      <c r="R9" s="1073"/>
      <c r="S9" s="1073"/>
      <c r="T9" s="1073"/>
      <c r="U9" s="1073"/>
      <c r="V9" s="1073">
        <v>146</v>
      </c>
      <c r="W9" s="1073"/>
      <c r="X9" s="1073"/>
      <c r="Y9" s="1073"/>
      <c r="Z9" s="1073"/>
      <c r="AA9" s="1073">
        <v>15</v>
      </c>
      <c r="AB9" s="1073"/>
      <c r="AC9" s="1073"/>
      <c r="AD9" s="1073"/>
      <c r="AE9" s="1074"/>
      <c r="AF9" s="1048">
        <v>15</v>
      </c>
      <c r="AG9" s="1049"/>
      <c r="AH9" s="1049"/>
      <c r="AI9" s="1049"/>
      <c r="AJ9" s="1050"/>
      <c r="AK9" s="1115" t="s">
        <v>562</v>
      </c>
      <c r="AL9" s="1116"/>
      <c r="AM9" s="1116"/>
      <c r="AN9" s="1116"/>
      <c r="AO9" s="1116"/>
      <c r="AP9" s="1116" t="s">
        <v>562</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559</v>
      </c>
      <c r="BT9" s="1044"/>
      <c r="BU9" s="1044"/>
      <c r="BV9" s="1044"/>
      <c r="BW9" s="1044"/>
      <c r="BX9" s="1044"/>
      <c r="BY9" s="1044"/>
      <c r="BZ9" s="1044"/>
      <c r="CA9" s="1044"/>
      <c r="CB9" s="1044"/>
      <c r="CC9" s="1044"/>
      <c r="CD9" s="1044"/>
      <c r="CE9" s="1044"/>
      <c r="CF9" s="1044"/>
      <c r="CG9" s="1045"/>
      <c r="CH9" s="1018">
        <v>7</v>
      </c>
      <c r="CI9" s="1019"/>
      <c r="CJ9" s="1019"/>
      <c r="CK9" s="1019"/>
      <c r="CL9" s="1020"/>
      <c r="CM9" s="1018">
        <v>-31</v>
      </c>
      <c r="CN9" s="1019"/>
      <c r="CO9" s="1019"/>
      <c r="CP9" s="1019"/>
      <c r="CQ9" s="1020"/>
      <c r="CR9" s="1018">
        <v>5</v>
      </c>
      <c r="CS9" s="1019"/>
      <c r="CT9" s="1019"/>
      <c r="CU9" s="1019"/>
      <c r="CV9" s="1020"/>
      <c r="CW9" s="1018" t="s">
        <v>562</v>
      </c>
      <c r="CX9" s="1019"/>
      <c r="CY9" s="1019"/>
      <c r="CZ9" s="1019"/>
      <c r="DA9" s="1020"/>
      <c r="DB9" s="1018" t="s">
        <v>562</v>
      </c>
      <c r="DC9" s="1019"/>
      <c r="DD9" s="1019"/>
      <c r="DE9" s="1019"/>
      <c r="DF9" s="1020"/>
      <c r="DG9" s="1018" t="s">
        <v>562</v>
      </c>
      <c r="DH9" s="1019"/>
      <c r="DI9" s="1019"/>
      <c r="DJ9" s="1019"/>
      <c r="DK9" s="1020"/>
      <c r="DL9" s="1018" t="s">
        <v>562</v>
      </c>
      <c r="DM9" s="1019"/>
      <c r="DN9" s="1019"/>
      <c r="DO9" s="1019"/>
      <c r="DP9" s="1020"/>
      <c r="DQ9" s="1018" t="s">
        <v>562</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560</v>
      </c>
      <c r="BT10" s="1044"/>
      <c r="BU10" s="1044"/>
      <c r="BV10" s="1044"/>
      <c r="BW10" s="1044"/>
      <c r="BX10" s="1044"/>
      <c r="BY10" s="1044"/>
      <c r="BZ10" s="1044"/>
      <c r="CA10" s="1044"/>
      <c r="CB10" s="1044"/>
      <c r="CC10" s="1044"/>
      <c r="CD10" s="1044"/>
      <c r="CE10" s="1044"/>
      <c r="CF10" s="1044"/>
      <c r="CG10" s="1045"/>
      <c r="CH10" s="1018">
        <v>1</v>
      </c>
      <c r="CI10" s="1019"/>
      <c r="CJ10" s="1019"/>
      <c r="CK10" s="1019"/>
      <c r="CL10" s="1020"/>
      <c r="CM10" s="1018">
        <v>-17</v>
      </c>
      <c r="CN10" s="1019"/>
      <c r="CO10" s="1019"/>
      <c r="CP10" s="1019"/>
      <c r="CQ10" s="1020"/>
      <c r="CR10" s="1018">
        <v>15</v>
      </c>
      <c r="CS10" s="1019"/>
      <c r="CT10" s="1019"/>
      <c r="CU10" s="1019"/>
      <c r="CV10" s="1020"/>
      <c r="CW10" s="1018" t="s">
        <v>562</v>
      </c>
      <c r="CX10" s="1019"/>
      <c r="CY10" s="1019"/>
      <c r="CZ10" s="1019"/>
      <c r="DA10" s="1020"/>
      <c r="DB10" s="1018" t="s">
        <v>562</v>
      </c>
      <c r="DC10" s="1019"/>
      <c r="DD10" s="1019"/>
      <c r="DE10" s="1019"/>
      <c r="DF10" s="1020"/>
      <c r="DG10" s="1018" t="s">
        <v>562</v>
      </c>
      <c r="DH10" s="1019"/>
      <c r="DI10" s="1019"/>
      <c r="DJ10" s="1019"/>
      <c r="DK10" s="1020"/>
      <c r="DL10" s="1018" t="s">
        <v>562</v>
      </c>
      <c r="DM10" s="1019"/>
      <c r="DN10" s="1019"/>
      <c r="DO10" s="1019"/>
      <c r="DP10" s="1020"/>
      <c r="DQ10" s="1018" t="s">
        <v>562</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14893</v>
      </c>
      <c r="R23" s="1098"/>
      <c r="S23" s="1098"/>
      <c r="T23" s="1098"/>
      <c r="U23" s="1098"/>
      <c r="V23" s="1098">
        <v>14418</v>
      </c>
      <c r="W23" s="1098"/>
      <c r="X23" s="1098"/>
      <c r="Y23" s="1098"/>
      <c r="Z23" s="1098"/>
      <c r="AA23" s="1098">
        <f>14893-14418</f>
        <v>475</v>
      </c>
      <c r="AB23" s="1098"/>
      <c r="AC23" s="1098"/>
      <c r="AD23" s="1098"/>
      <c r="AE23" s="1099"/>
      <c r="AF23" s="1100">
        <v>422</v>
      </c>
      <c r="AG23" s="1098"/>
      <c r="AH23" s="1098"/>
      <c r="AI23" s="1098"/>
      <c r="AJ23" s="1101"/>
      <c r="AK23" s="1102"/>
      <c r="AL23" s="1103"/>
      <c r="AM23" s="1103"/>
      <c r="AN23" s="1103"/>
      <c r="AO23" s="1103"/>
      <c r="AP23" s="1098">
        <v>19436</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3745</v>
      </c>
      <c r="R28" s="1083"/>
      <c r="S28" s="1083"/>
      <c r="T28" s="1083"/>
      <c r="U28" s="1083"/>
      <c r="V28" s="1083">
        <v>3725</v>
      </c>
      <c r="W28" s="1083"/>
      <c r="X28" s="1083"/>
      <c r="Y28" s="1083"/>
      <c r="Z28" s="1083"/>
      <c r="AA28" s="1083">
        <f>3745-3725</f>
        <v>20</v>
      </c>
      <c r="AB28" s="1083"/>
      <c r="AC28" s="1083"/>
      <c r="AD28" s="1083"/>
      <c r="AE28" s="1084"/>
      <c r="AF28" s="1085">
        <v>20</v>
      </c>
      <c r="AG28" s="1083"/>
      <c r="AH28" s="1083"/>
      <c r="AI28" s="1083"/>
      <c r="AJ28" s="1086"/>
      <c r="AK28" s="1087">
        <v>283</v>
      </c>
      <c r="AL28" s="1075"/>
      <c r="AM28" s="1075"/>
      <c r="AN28" s="1075"/>
      <c r="AO28" s="1075"/>
      <c r="AP28" s="1075" t="s">
        <v>562</v>
      </c>
      <c r="AQ28" s="1075"/>
      <c r="AR28" s="1075"/>
      <c r="AS28" s="1075"/>
      <c r="AT28" s="1075"/>
      <c r="AU28" s="1075" t="s">
        <v>562</v>
      </c>
      <c r="AV28" s="1075"/>
      <c r="AW28" s="1075"/>
      <c r="AX28" s="1075"/>
      <c r="AY28" s="1075"/>
      <c r="AZ28" s="1076" t="s">
        <v>562</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3390</v>
      </c>
      <c r="R29" s="1073"/>
      <c r="S29" s="1073"/>
      <c r="T29" s="1073"/>
      <c r="U29" s="1073"/>
      <c r="V29" s="1073">
        <v>3233</v>
      </c>
      <c r="W29" s="1073"/>
      <c r="X29" s="1073"/>
      <c r="Y29" s="1073"/>
      <c r="Z29" s="1073"/>
      <c r="AA29" s="1073">
        <v>156</v>
      </c>
      <c r="AB29" s="1073"/>
      <c r="AC29" s="1073"/>
      <c r="AD29" s="1073"/>
      <c r="AE29" s="1074"/>
      <c r="AF29" s="1048">
        <v>155</v>
      </c>
      <c r="AG29" s="1049"/>
      <c r="AH29" s="1049"/>
      <c r="AI29" s="1049"/>
      <c r="AJ29" s="1050"/>
      <c r="AK29" s="1009">
        <v>493</v>
      </c>
      <c r="AL29" s="1000"/>
      <c r="AM29" s="1000"/>
      <c r="AN29" s="1000"/>
      <c r="AO29" s="1000"/>
      <c r="AP29" s="1000" t="s">
        <v>562</v>
      </c>
      <c r="AQ29" s="1000"/>
      <c r="AR29" s="1000"/>
      <c r="AS29" s="1000"/>
      <c r="AT29" s="1000"/>
      <c r="AU29" s="1000" t="s">
        <v>562</v>
      </c>
      <c r="AV29" s="1000"/>
      <c r="AW29" s="1000"/>
      <c r="AX29" s="1000"/>
      <c r="AY29" s="1000"/>
      <c r="AZ29" s="1071" t="s">
        <v>562</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252</v>
      </c>
      <c r="R30" s="1073"/>
      <c r="S30" s="1073"/>
      <c r="T30" s="1073"/>
      <c r="U30" s="1073"/>
      <c r="V30" s="1073">
        <v>252</v>
      </c>
      <c r="W30" s="1073"/>
      <c r="X30" s="1073"/>
      <c r="Y30" s="1073"/>
      <c r="Z30" s="1073"/>
      <c r="AA30" s="1073">
        <v>0</v>
      </c>
      <c r="AB30" s="1073"/>
      <c r="AC30" s="1073"/>
      <c r="AD30" s="1073"/>
      <c r="AE30" s="1074"/>
      <c r="AF30" s="1048">
        <v>0</v>
      </c>
      <c r="AG30" s="1049"/>
      <c r="AH30" s="1049"/>
      <c r="AI30" s="1049"/>
      <c r="AJ30" s="1050"/>
      <c r="AK30" s="1009">
        <v>79</v>
      </c>
      <c r="AL30" s="1000"/>
      <c r="AM30" s="1000"/>
      <c r="AN30" s="1000"/>
      <c r="AO30" s="1000"/>
      <c r="AP30" s="1000" t="s">
        <v>562</v>
      </c>
      <c r="AQ30" s="1000"/>
      <c r="AR30" s="1000"/>
      <c r="AS30" s="1000"/>
      <c r="AT30" s="1000"/>
      <c r="AU30" s="1000" t="s">
        <v>562</v>
      </c>
      <c r="AV30" s="1000"/>
      <c r="AW30" s="1000"/>
      <c r="AX30" s="1000"/>
      <c r="AY30" s="1000"/>
      <c r="AZ30" s="1071" t="s">
        <v>562</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1077</v>
      </c>
      <c r="R31" s="1073"/>
      <c r="S31" s="1073"/>
      <c r="T31" s="1073"/>
      <c r="U31" s="1073"/>
      <c r="V31" s="1073">
        <v>946</v>
      </c>
      <c r="W31" s="1073"/>
      <c r="X31" s="1073"/>
      <c r="Y31" s="1073"/>
      <c r="Z31" s="1073"/>
      <c r="AA31" s="1073">
        <f>1077-946</f>
        <v>131</v>
      </c>
      <c r="AB31" s="1073"/>
      <c r="AC31" s="1073"/>
      <c r="AD31" s="1073"/>
      <c r="AE31" s="1074"/>
      <c r="AF31" s="1048">
        <v>248</v>
      </c>
      <c r="AG31" s="1049"/>
      <c r="AH31" s="1049"/>
      <c r="AI31" s="1049"/>
      <c r="AJ31" s="1050"/>
      <c r="AK31" s="1009">
        <v>414</v>
      </c>
      <c r="AL31" s="1000"/>
      <c r="AM31" s="1000"/>
      <c r="AN31" s="1000"/>
      <c r="AO31" s="1000"/>
      <c r="AP31" s="1000">
        <v>10295</v>
      </c>
      <c r="AQ31" s="1000"/>
      <c r="AR31" s="1000"/>
      <c r="AS31" s="1000"/>
      <c r="AT31" s="1000"/>
      <c r="AU31" s="1000">
        <v>7536</v>
      </c>
      <c r="AV31" s="1000"/>
      <c r="AW31" s="1000"/>
      <c r="AX31" s="1000"/>
      <c r="AY31" s="1000"/>
      <c r="AZ31" s="1071" t="s">
        <v>562</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673</v>
      </c>
      <c r="R32" s="1073"/>
      <c r="S32" s="1073"/>
      <c r="T32" s="1073"/>
      <c r="U32" s="1073"/>
      <c r="V32" s="1073">
        <v>553</v>
      </c>
      <c r="W32" s="1073"/>
      <c r="X32" s="1073"/>
      <c r="Y32" s="1073"/>
      <c r="Z32" s="1073"/>
      <c r="AA32" s="1073">
        <f>672-553</f>
        <v>119</v>
      </c>
      <c r="AB32" s="1073"/>
      <c r="AC32" s="1073"/>
      <c r="AD32" s="1073"/>
      <c r="AE32" s="1074"/>
      <c r="AF32" s="1048">
        <v>391</v>
      </c>
      <c r="AG32" s="1049"/>
      <c r="AH32" s="1049"/>
      <c r="AI32" s="1049"/>
      <c r="AJ32" s="1050"/>
      <c r="AK32" s="1009">
        <v>0</v>
      </c>
      <c r="AL32" s="1000"/>
      <c r="AM32" s="1000"/>
      <c r="AN32" s="1000"/>
      <c r="AO32" s="1000"/>
      <c r="AP32" s="1000">
        <v>3347</v>
      </c>
      <c r="AQ32" s="1000"/>
      <c r="AR32" s="1000"/>
      <c r="AS32" s="1000"/>
      <c r="AT32" s="1000"/>
      <c r="AU32" s="1000">
        <v>90</v>
      </c>
      <c r="AV32" s="1000"/>
      <c r="AW32" s="1000"/>
      <c r="AX32" s="1000"/>
      <c r="AY32" s="1000"/>
      <c r="AZ32" s="1071" t="s">
        <v>562</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387</v>
      </c>
      <c r="C33" s="1067"/>
      <c r="D33" s="1067"/>
      <c r="E33" s="1067"/>
      <c r="F33" s="1067"/>
      <c r="G33" s="1067"/>
      <c r="H33" s="1067"/>
      <c r="I33" s="1067"/>
      <c r="J33" s="1067"/>
      <c r="K33" s="1067"/>
      <c r="L33" s="1067"/>
      <c r="M33" s="1067"/>
      <c r="N33" s="1067"/>
      <c r="O33" s="1067"/>
      <c r="P33" s="1068"/>
      <c r="Q33" s="1072">
        <v>8</v>
      </c>
      <c r="R33" s="1073"/>
      <c r="S33" s="1073"/>
      <c r="T33" s="1073"/>
      <c r="U33" s="1073"/>
      <c r="V33" s="1073">
        <v>8</v>
      </c>
      <c r="W33" s="1073"/>
      <c r="X33" s="1073"/>
      <c r="Y33" s="1073"/>
      <c r="Z33" s="1073"/>
      <c r="AA33" s="1073">
        <v>0</v>
      </c>
      <c r="AB33" s="1073"/>
      <c r="AC33" s="1073"/>
      <c r="AD33" s="1073"/>
      <c r="AE33" s="1074"/>
      <c r="AF33" s="1048">
        <v>33</v>
      </c>
      <c r="AG33" s="1049"/>
      <c r="AH33" s="1049"/>
      <c r="AI33" s="1049"/>
      <c r="AJ33" s="1050"/>
      <c r="AK33" s="1009">
        <v>34</v>
      </c>
      <c r="AL33" s="1000"/>
      <c r="AM33" s="1000"/>
      <c r="AN33" s="1000"/>
      <c r="AO33" s="1000"/>
      <c r="AP33" s="1000">
        <v>12</v>
      </c>
      <c r="AQ33" s="1000"/>
      <c r="AR33" s="1000"/>
      <c r="AS33" s="1000"/>
      <c r="AT33" s="1000"/>
      <c r="AU33" s="1000">
        <v>11</v>
      </c>
      <c r="AV33" s="1000"/>
      <c r="AW33" s="1000"/>
      <c r="AX33" s="1000"/>
      <c r="AY33" s="1000"/>
      <c r="AZ33" s="1071" t="s">
        <v>562</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388</v>
      </c>
      <c r="C34" s="1067"/>
      <c r="D34" s="1067"/>
      <c r="E34" s="1067"/>
      <c r="F34" s="1067"/>
      <c r="G34" s="1067"/>
      <c r="H34" s="1067"/>
      <c r="I34" s="1067"/>
      <c r="J34" s="1067"/>
      <c r="K34" s="1067"/>
      <c r="L34" s="1067"/>
      <c r="M34" s="1067"/>
      <c r="N34" s="1067"/>
      <c r="O34" s="1067"/>
      <c r="P34" s="1068"/>
      <c r="Q34" s="1072">
        <v>695</v>
      </c>
      <c r="R34" s="1073"/>
      <c r="S34" s="1073"/>
      <c r="T34" s="1073"/>
      <c r="U34" s="1073"/>
      <c r="V34" s="1073">
        <v>668</v>
      </c>
      <c r="W34" s="1073"/>
      <c r="X34" s="1073"/>
      <c r="Y34" s="1073"/>
      <c r="Z34" s="1073"/>
      <c r="AA34" s="1073">
        <f>695-668</f>
        <v>27</v>
      </c>
      <c r="AB34" s="1073"/>
      <c r="AC34" s="1073"/>
      <c r="AD34" s="1073"/>
      <c r="AE34" s="1074"/>
      <c r="AF34" s="1048">
        <v>27</v>
      </c>
      <c r="AG34" s="1049"/>
      <c r="AH34" s="1049"/>
      <c r="AI34" s="1049"/>
      <c r="AJ34" s="1050"/>
      <c r="AK34" s="1009">
        <v>220</v>
      </c>
      <c r="AL34" s="1000"/>
      <c r="AM34" s="1000"/>
      <c r="AN34" s="1000"/>
      <c r="AO34" s="1000"/>
      <c r="AP34" s="1000">
        <v>5518</v>
      </c>
      <c r="AQ34" s="1000"/>
      <c r="AR34" s="1000"/>
      <c r="AS34" s="1000"/>
      <c r="AT34" s="1000"/>
      <c r="AU34" s="1000">
        <v>5010</v>
      </c>
      <c r="AV34" s="1000"/>
      <c r="AW34" s="1000"/>
      <c r="AX34" s="1000"/>
      <c r="AY34" s="1000"/>
      <c r="AZ34" s="1071" t="s">
        <v>562</v>
      </c>
      <c r="BA34" s="1071"/>
      <c r="BB34" s="1071"/>
      <c r="BC34" s="1071"/>
      <c r="BD34" s="1071"/>
      <c r="BE34" s="1061" t="s">
        <v>389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390</v>
      </c>
      <c r="C35" s="1067"/>
      <c r="D35" s="1067"/>
      <c r="E35" s="1067"/>
      <c r="F35" s="1067"/>
      <c r="G35" s="1067"/>
      <c r="H35" s="1067"/>
      <c r="I35" s="1067"/>
      <c r="J35" s="1067"/>
      <c r="K35" s="1067"/>
      <c r="L35" s="1067"/>
      <c r="M35" s="1067"/>
      <c r="N35" s="1067"/>
      <c r="O35" s="1067"/>
      <c r="P35" s="1068"/>
      <c r="Q35" s="1072">
        <v>156</v>
      </c>
      <c r="R35" s="1073"/>
      <c r="S35" s="1073"/>
      <c r="T35" s="1073"/>
      <c r="U35" s="1073"/>
      <c r="V35" s="1073">
        <v>156</v>
      </c>
      <c r="W35" s="1073"/>
      <c r="X35" s="1073"/>
      <c r="Y35" s="1073"/>
      <c r="Z35" s="1073"/>
      <c r="AA35" s="1000" t="s">
        <v>562</v>
      </c>
      <c r="AB35" s="1000"/>
      <c r="AC35" s="1000"/>
      <c r="AD35" s="1000"/>
      <c r="AE35" s="1000"/>
      <c r="AF35" s="1048" t="s">
        <v>563</v>
      </c>
      <c r="AG35" s="1049"/>
      <c r="AH35" s="1049"/>
      <c r="AI35" s="1049"/>
      <c r="AJ35" s="1050"/>
      <c r="AK35" s="1009">
        <v>56</v>
      </c>
      <c r="AL35" s="1000"/>
      <c r="AM35" s="1000"/>
      <c r="AN35" s="1000"/>
      <c r="AO35" s="1000"/>
      <c r="AP35" s="1000">
        <v>36</v>
      </c>
      <c r="AQ35" s="1000"/>
      <c r="AR35" s="1000"/>
      <c r="AS35" s="1000"/>
      <c r="AT35" s="1000"/>
      <c r="AU35" s="1000">
        <v>18</v>
      </c>
      <c r="AV35" s="1000"/>
      <c r="AW35" s="1000"/>
      <c r="AX35" s="1000"/>
      <c r="AY35" s="1000"/>
      <c r="AZ35" s="1071" t="s">
        <v>562</v>
      </c>
      <c r="BA35" s="1071"/>
      <c r="BB35" s="1071"/>
      <c r="BC35" s="1071"/>
      <c r="BD35" s="1071"/>
      <c r="BE35" s="1061" t="s">
        <v>389</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391</v>
      </c>
      <c r="C36" s="1067"/>
      <c r="D36" s="1067"/>
      <c r="E36" s="1067"/>
      <c r="F36" s="1067"/>
      <c r="G36" s="1067"/>
      <c r="H36" s="1067"/>
      <c r="I36" s="1067"/>
      <c r="J36" s="1067"/>
      <c r="K36" s="1067"/>
      <c r="L36" s="1067"/>
      <c r="M36" s="1067"/>
      <c r="N36" s="1067"/>
      <c r="O36" s="1067"/>
      <c r="P36" s="1068"/>
      <c r="Q36" s="1072">
        <v>361</v>
      </c>
      <c r="R36" s="1073"/>
      <c r="S36" s="1073"/>
      <c r="T36" s="1073"/>
      <c r="U36" s="1073"/>
      <c r="V36" s="1073">
        <v>361</v>
      </c>
      <c r="W36" s="1073"/>
      <c r="X36" s="1073"/>
      <c r="Y36" s="1073"/>
      <c r="Z36" s="1073"/>
      <c r="AA36" s="1073">
        <v>0</v>
      </c>
      <c r="AB36" s="1073"/>
      <c r="AC36" s="1073"/>
      <c r="AD36" s="1073"/>
      <c r="AE36" s="1074"/>
      <c r="AF36" s="1048">
        <v>0</v>
      </c>
      <c r="AG36" s="1049"/>
      <c r="AH36" s="1049"/>
      <c r="AI36" s="1049"/>
      <c r="AJ36" s="1050"/>
      <c r="AK36" s="1009">
        <v>35</v>
      </c>
      <c r="AL36" s="1000"/>
      <c r="AM36" s="1000"/>
      <c r="AN36" s="1000"/>
      <c r="AO36" s="1000"/>
      <c r="AP36" s="1000">
        <v>64</v>
      </c>
      <c r="AQ36" s="1000"/>
      <c r="AR36" s="1000"/>
      <c r="AS36" s="1000"/>
      <c r="AT36" s="1000"/>
      <c r="AU36" s="1000">
        <v>7</v>
      </c>
      <c r="AV36" s="1000"/>
      <c r="AW36" s="1000"/>
      <c r="AX36" s="1000"/>
      <c r="AY36" s="1000"/>
      <c r="AZ36" s="1071" t="s">
        <v>562</v>
      </c>
      <c r="BA36" s="1071"/>
      <c r="BB36" s="1071"/>
      <c r="BC36" s="1071"/>
      <c r="BD36" s="1071"/>
      <c r="BE36" s="1061" t="s">
        <v>389</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t="s">
        <v>392</v>
      </c>
      <c r="C37" s="1067"/>
      <c r="D37" s="1067"/>
      <c r="E37" s="1067"/>
      <c r="F37" s="1067"/>
      <c r="G37" s="1067"/>
      <c r="H37" s="1067"/>
      <c r="I37" s="1067"/>
      <c r="J37" s="1067"/>
      <c r="K37" s="1067"/>
      <c r="L37" s="1067"/>
      <c r="M37" s="1067"/>
      <c r="N37" s="1067"/>
      <c r="O37" s="1067"/>
      <c r="P37" s="1068"/>
      <c r="Q37" s="1072">
        <v>177</v>
      </c>
      <c r="R37" s="1073"/>
      <c r="S37" s="1073"/>
      <c r="T37" s="1073"/>
      <c r="U37" s="1073"/>
      <c r="V37" s="1073">
        <v>150</v>
      </c>
      <c r="W37" s="1073"/>
      <c r="X37" s="1073"/>
      <c r="Y37" s="1073"/>
      <c r="Z37" s="1073"/>
      <c r="AA37" s="1073">
        <v>28</v>
      </c>
      <c r="AB37" s="1073"/>
      <c r="AC37" s="1073"/>
      <c r="AD37" s="1073"/>
      <c r="AE37" s="1074"/>
      <c r="AF37" s="1048">
        <v>28</v>
      </c>
      <c r="AG37" s="1049"/>
      <c r="AH37" s="1049"/>
      <c r="AI37" s="1049"/>
      <c r="AJ37" s="1050"/>
      <c r="AK37" s="1009">
        <v>19</v>
      </c>
      <c r="AL37" s="1000"/>
      <c r="AM37" s="1000"/>
      <c r="AN37" s="1000"/>
      <c r="AO37" s="1000"/>
      <c r="AP37" s="1000">
        <v>558</v>
      </c>
      <c r="AQ37" s="1000"/>
      <c r="AR37" s="1000"/>
      <c r="AS37" s="1000"/>
      <c r="AT37" s="1000"/>
      <c r="AU37" s="1000">
        <v>262</v>
      </c>
      <c r="AV37" s="1000"/>
      <c r="AW37" s="1000"/>
      <c r="AX37" s="1000"/>
      <c r="AY37" s="1000"/>
      <c r="AZ37" s="1071" t="s">
        <v>562</v>
      </c>
      <c r="BA37" s="1071"/>
      <c r="BB37" s="1071"/>
      <c r="BC37" s="1071"/>
      <c r="BD37" s="1071"/>
      <c r="BE37" s="1061" t="s">
        <v>389</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393</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394</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901</v>
      </c>
      <c r="AG63" s="988"/>
      <c r="AH63" s="988"/>
      <c r="AI63" s="988"/>
      <c r="AJ63" s="1059"/>
      <c r="AK63" s="1060"/>
      <c r="AL63" s="992"/>
      <c r="AM63" s="992"/>
      <c r="AN63" s="992"/>
      <c r="AO63" s="992"/>
      <c r="AP63" s="988">
        <v>19831</v>
      </c>
      <c r="AQ63" s="988"/>
      <c r="AR63" s="988"/>
      <c r="AS63" s="988"/>
      <c r="AT63" s="988"/>
      <c r="AU63" s="988">
        <v>12935</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396</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397</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541</v>
      </c>
      <c r="C68" s="1015"/>
      <c r="D68" s="1015"/>
      <c r="E68" s="1015"/>
      <c r="F68" s="1015"/>
      <c r="G68" s="1015"/>
      <c r="H68" s="1015"/>
      <c r="I68" s="1015"/>
      <c r="J68" s="1015"/>
      <c r="K68" s="1015"/>
      <c r="L68" s="1015"/>
      <c r="M68" s="1015"/>
      <c r="N68" s="1015"/>
      <c r="O68" s="1015"/>
      <c r="P68" s="1016"/>
      <c r="Q68" s="1017">
        <v>417</v>
      </c>
      <c r="R68" s="1011"/>
      <c r="S68" s="1011"/>
      <c r="T68" s="1011"/>
      <c r="U68" s="1011"/>
      <c r="V68" s="1011">
        <v>365</v>
      </c>
      <c r="W68" s="1011"/>
      <c r="X68" s="1011"/>
      <c r="Y68" s="1011"/>
      <c r="Z68" s="1011"/>
      <c r="AA68" s="1011">
        <v>52</v>
      </c>
      <c r="AB68" s="1011"/>
      <c r="AC68" s="1011"/>
      <c r="AD68" s="1011"/>
      <c r="AE68" s="1011"/>
      <c r="AF68" s="1011">
        <v>52</v>
      </c>
      <c r="AG68" s="1011"/>
      <c r="AH68" s="1011"/>
      <c r="AI68" s="1011"/>
      <c r="AJ68" s="1011"/>
      <c r="AK68" s="1011">
        <v>83</v>
      </c>
      <c r="AL68" s="1011"/>
      <c r="AM68" s="1011"/>
      <c r="AN68" s="1011"/>
      <c r="AO68" s="1011"/>
      <c r="AP68" s="1011" t="s">
        <v>484</v>
      </c>
      <c r="AQ68" s="1011"/>
      <c r="AR68" s="1011"/>
      <c r="AS68" s="1011"/>
      <c r="AT68" s="1011"/>
      <c r="AU68" s="1011" t="s">
        <v>484</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542</v>
      </c>
      <c r="C69" s="1004"/>
      <c r="D69" s="1004"/>
      <c r="E69" s="1004"/>
      <c r="F69" s="1004"/>
      <c r="G69" s="1004"/>
      <c r="H69" s="1004"/>
      <c r="I69" s="1004"/>
      <c r="J69" s="1004"/>
      <c r="K69" s="1004"/>
      <c r="L69" s="1004"/>
      <c r="M69" s="1004"/>
      <c r="N69" s="1004"/>
      <c r="O69" s="1004"/>
      <c r="P69" s="1005"/>
      <c r="Q69" s="1006">
        <v>5668</v>
      </c>
      <c r="R69" s="1000"/>
      <c r="S69" s="1000"/>
      <c r="T69" s="1000"/>
      <c r="U69" s="1000"/>
      <c r="V69" s="1000">
        <v>5056</v>
      </c>
      <c r="W69" s="1000"/>
      <c r="X69" s="1000"/>
      <c r="Y69" s="1000"/>
      <c r="Z69" s="1000"/>
      <c r="AA69" s="1000">
        <v>612</v>
      </c>
      <c r="AB69" s="1000"/>
      <c r="AC69" s="1000"/>
      <c r="AD69" s="1000"/>
      <c r="AE69" s="1000"/>
      <c r="AF69" s="1000">
        <v>612</v>
      </c>
      <c r="AG69" s="1000"/>
      <c r="AH69" s="1000"/>
      <c r="AI69" s="1000"/>
      <c r="AJ69" s="1000"/>
      <c r="AK69" s="1000" t="s">
        <v>484</v>
      </c>
      <c r="AL69" s="1000"/>
      <c r="AM69" s="1000"/>
      <c r="AN69" s="1000"/>
      <c r="AO69" s="1000"/>
      <c r="AP69" s="1000" t="s">
        <v>484</v>
      </c>
      <c r="AQ69" s="1000"/>
      <c r="AR69" s="1000"/>
      <c r="AS69" s="1000"/>
      <c r="AT69" s="1000"/>
      <c r="AU69" s="1000" t="s">
        <v>484</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543</v>
      </c>
      <c r="C70" s="1004"/>
      <c r="D70" s="1004"/>
      <c r="E70" s="1004"/>
      <c r="F70" s="1004"/>
      <c r="G70" s="1004"/>
      <c r="H70" s="1004"/>
      <c r="I70" s="1004"/>
      <c r="J70" s="1004"/>
      <c r="K70" s="1004"/>
      <c r="L70" s="1004"/>
      <c r="M70" s="1004"/>
      <c r="N70" s="1004"/>
      <c r="O70" s="1004"/>
      <c r="P70" s="1005"/>
      <c r="Q70" s="1006">
        <v>1602</v>
      </c>
      <c r="R70" s="1000"/>
      <c r="S70" s="1000"/>
      <c r="T70" s="1000"/>
      <c r="U70" s="1000"/>
      <c r="V70" s="1000">
        <v>1572</v>
      </c>
      <c r="W70" s="1000"/>
      <c r="X70" s="1000"/>
      <c r="Y70" s="1000"/>
      <c r="Z70" s="1000"/>
      <c r="AA70" s="1000">
        <v>31</v>
      </c>
      <c r="AB70" s="1000"/>
      <c r="AC70" s="1000"/>
      <c r="AD70" s="1000"/>
      <c r="AE70" s="1000"/>
      <c r="AF70" s="1000">
        <v>31</v>
      </c>
      <c r="AG70" s="1000"/>
      <c r="AH70" s="1000"/>
      <c r="AI70" s="1000"/>
      <c r="AJ70" s="1000"/>
      <c r="AK70" s="1000" t="s">
        <v>484</v>
      </c>
      <c r="AL70" s="1000"/>
      <c r="AM70" s="1000"/>
      <c r="AN70" s="1000"/>
      <c r="AO70" s="1000"/>
      <c r="AP70" s="1000" t="s">
        <v>484</v>
      </c>
      <c r="AQ70" s="1000"/>
      <c r="AR70" s="1000"/>
      <c r="AS70" s="1000"/>
      <c r="AT70" s="1000"/>
      <c r="AU70" s="1000" t="s">
        <v>484</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544</v>
      </c>
      <c r="C71" s="1004"/>
      <c r="D71" s="1004"/>
      <c r="E71" s="1004"/>
      <c r="F71" s="1004"/>
      <c r="G71" s="1004"/>
      <c r="H71" s="1004"/>
      <c r="I71" s="1004"/>
      <c r="J71" s="1004"/>
      <c r="K71" s="1004"/>
      <c r="L71" s="1004"/>
      <c r="M71" s="1004"/>
      <c r="N71" s="1004"/>
      <c r="O71" s="1004"/>
      <c r="P71" s="1005"/>
      <c r="Q71" s="1006">
        <v>12</v>
      </c>
      <c r="R71" s="1000"/>
      <c r="S71" s="1000"/>
      <c r="T71" s="1000"/>
      <c r="U71" s="1000"/>
      <c r="V71" s="1000">
        <v>11</v>
      </c>
      <c r="W71" s="1000"/>
      <c r="X71" s="1000"/>
      <c r="Y71" s="1000"/>
      <c r="Z71" s="1000"/>
      <c r="AA71" s="1000">
        <v>1</v>
      </c>
      <c r="AB71" s="1000"/>
      <c r="AC71" s="1000"/>
      <c r="AD71" s="1000"/>
      <c r="AE71" s="1000"/>
      <c r="AF71" s="1000">
        <v>1</v>
      </c>
      <c r="AG71" s="1000"/>
      <c r="AH71" s="1000"/>
      <c r="AI71" s="1000"/>
      <c r="AJ71" s="1000"/>
      <c r="AK71" s="1000" t="s">
        <v>484</v>
      </c>
      <c r="AL71" s="1000"/>
      <c r="AM71" s="1000"/>
      <c r="AN71" s="1000"/>
      <c r="AO71" s="1000"/>
      <c r="AP71" s="1000" t="s">
        <v>484</v>
      </c>
      <c r="AQ71" s="1000"/>
      <c r="AR71" s="1000"/>
      <c r="AS71" s="1000"/>
      <c r="AT71" s="1000"/>
      <c r="AU71" s="1000" t="s">
        <v>484</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545</v>
      </c>
      <c r="C72" s="1004"/>
      <c r="D72" s="1004"/>
      <c r="E72" s="1004"/>
      <c r="F72" s="1004"/>
      <c r="G72" s="1004"/>
      <c r="H72" s="1004"/>
      <c r="I72" s="1004"/>
      <c r="J72" s="1004"/>
      <c r="K72" s="1004"/>
      <c r="L72" s="1004"/>
      <c r="M72" s="1004"/>
      <c r="N72" s="1004"/>
      <c r="O72" s="1004"/>
      <c r="P72" s="1005"/>
      <c r="Q72" s="1006">
        <v>16</v>
      </c>
      <c r="R72" s="1000"/>
      <c r="S72" s="1000"/>
      <c r="T72" s="1000"/>
      <c r="U72" s="1000"/>
      <c r="V72" s="1000">
        <v>11</v>
      </c>
      <c r="W72" s="1000"/>
      <c r="X72" s="1000"/>
      <c r="Y72" s="1000"/>
      <c r="Z72" s="1000"/>
      <c r="AA72" s="1000">
        <v>6</v>
      </c>
      <c r="AB72" s="1000"/>
      <c r="AC72" s="1000"/>
      <c r="AD72" s="1000"/>
      <c r="AE72" s="1000"/>
      <c r="AF72" s="1000">
        <v>6</v>
      </c>
      <c r="AG72" s="1000"/>
      <c r="AH72" s="1000"/>
      <c r="AI72" s="1000"/>
      <c r="AJ72" s="1000"/>
      <c r="AK72" s="1000" t="s">
        <v>484</v>
      </c>
      <c r="AL72" s="1000"/>
      <c r="AM72" s="1000"/>
      <c r="AN72" s="1000"/>
      <c r="AO72" s="1000"/>
      <c r="AP72" s="1000" t="s">
        <v>484</v>
      </c>
      <c r="AQ72" s="1000"/>
      <c r="AR72" s="1000"/>
      <c r="AS72" s="1000"/>
      <c r="AT72" s="1000"/>
      <c r="AU72" s="1000" t="s">
        <v>484</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546</v>
      </c>
      <c r="C73" s="1004"/>
      <c r="D73" s="1004"/>
      <c r="E73" s="1004"/>
      <c r="F73" s="1004"/>
      <c r="G73" s="1004"/>
      <c r="H73" s="1004"/>
      <c r="I73" s="1004"/>
      <c r="J73" s="1004"/>
      <c r="K73" s="1004"/>
      <c r="L73" s="1004"/>
      <c r="M73" s="1004"/>
      <c r="N73" s="1004"/>
      <c r="O73" s="1004"/>
      <c r="P73" s="1005"/>
      <c r="Q73" s="1006">
        <v>1198</v>
      </c>
      <c r="R73" s="1000"/>
      <c r="S73" s="1000"/>
      <c r="T73" s="1000"/>
      <c r="U73" s="1000"/>
      <c r="V73" s="1000">
        <v>1166</v>
      </c>
      <c r="W73" s="1000"/>
      <c r="X73" s="1000"/>
      <c r="Y73" s="1000"/>
      <c r="Z73" s="1000"/>
      <c r="AA73" s="1000">
        <v>32</v>
      </c>
      <c r="AB73" s="1000"/>
      <c r="AC73" s="1000"/>
      <c r="AD73" s="1000"/>
      <c r="AE73" s="1000"/>
      <c r="AF73" s="1000">
        <v>32</v>
      </c>
      <c r="AG73" s="1000"/>
      <c r="AH73" s="1000"/>
      <c r="AI73" s="1000"/>
      <c r="AJ73" s="1000"/>
      <c r="AK73" s="1000">
        <v>587</v>
      </c>
      <c r="AL73" s="1000"/>
      <c r="AM73" s="1000"/>
      <c r="AN73" s="1000"/>
      <c r="AO73" s="1000"/>
      <c r="AP73" s="1000" t="s">
        <v>484</v>
      </c>
      <c r="AQ73" s="1000"/>
      <c r="AR73" s="1000"/>
      <c r="AS73" s="1000"/>
      <c r="AT73" s="1000"/>
      <c r="AU73" s="1000" t="s">
        <v>484</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547</v>
      </c>
      <c r="C74" s="1004"/>
      <c r="D74" s="1004"/>
      <c r="E74" s="1004"/>
      <c r="F74" s="1004"/>
      <c r="G74" s="1004"/>
      <c r="H74" s="1004"/>
      <c r="I74" s="1004"/>
      <c r="J74" s="1004"/>
      <c r="K74" s="1004"/>
      <c r="L74" s="1004"/>
      <c r="M74" s="1004"/>
      <c r="N74" s="1004"/>
      <c r="O74" s="1004"/>
      <c r="P74" s="1005"/>
      <c r="Q74" s="1006">
        <v>1008</v>
      </c>
      <c r="R74" s="1000"/>
      <c r="S74" s="1000"/>
      <c r="T74" s="1000"/>
      <c r="U74" s="1000"/>
      <c r="V74" s="1000">
        <v>960</v>
      </c>
      <c r="W74" s="1000"/>
      <c r="X74" s="1000"/>
      <c r="Y74" s="1000"/>
      <c r="Z74" s="1000"/>
      <c r="AA74" s="1000">
        <v>48</v>
      </c>
      <c r="AB74" s="1000"/>
      <c r="AC74" s="1000"/>
      <c r="AD74" s="1000"/>
      <c r="AE74" s="1000"/>
      <c r="AF74" s="1000">
        <v>48</v>
      </c>
      <c r="AG74" s="1000"/>
      <c r="AH74" s="1000"/>
      <c r="AI74" s="1000"/>
      <c r="AJ74" s="1000"/>
      <c r="AK74" s="1000" t="s">
        <v>484</v>
      </c>
      <c r="AL74" s="1000"/>
      <c r="AM74" s="1000"/>
      <c r="AN74" s="1000"/>
      <c r="AO74" s="1000"/>
      <c r="AP74" s="1000" t="s">
        <v>484</v>
      </c>
      <c r="AQ74" s="1000"/>
      <c r="AR74" s="1000"/>
      <c r="AS74" s="1000"/>
      <c r="AT74" s="1000"/>
      <c r="AU74" s="1000" t="s">
        <v>484</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548</v>
      </c>
      <c r="C75" s="1004"/>
      <c r="D75" s="1004"/>
      <c r="E75" s="1004"/>
      <c r="F75" s="1004"/>
      <c r="G75" s="1004"/>
      <c r="H75" s="1004"/>
      <c r="I75" s="1004"/>
      <c r="J75" s="1004"/>
      <c r="K75" s="1004"/>
      <c r="L75" s="1004"/>
      <c r="M75" s="1004"/>
      <c r="N75" s="1004"/>
      <c r="O75" s="1004"/>
      <c r="P75" s="1005"/>
      <c r="Q75" s="1007">
        <v>264334</v>
      </c>
      <c r="R75" s="1008"/>
      <c r="S75" s="1008"/>
      <c r="T75" s="1008"/>
      <c r="U75" s="1009"/>
      <c r="V75" s="1010">
        <v>259506</v>
      </c>
      <c r="W75" s="1008"/>
      <c r="X75" s="1008"/>
      <c r="Y75" s="1008"/>
      <c r="Z75" s="1009"/>
      <c r="AA75" s="1010">
        <v>4828</v>
      </c>
      <c r="AB75" s="1008"/>
      <c r="AC75" s="1008"/>
      <c r="AD75" s="1008"/>
      <c r="AE75" s="1009"/>
      <c r="AF75" s="1010">
        <v>4828</v>
      </c>
      <c r="AG75" s="1008"/>
      <c r="AH75" s="1008"/>
      <c r="AI75" s="1008"/>
      <c r="AJ75" s="1009"/>
      <c r="AK75" s="1010">
        <v>1443</v>
      </c>
      <c r="AL75" s="1008"/>
      <c r="AM75" s="1008"/>
      <c r="AN75" s="1008"/>
      <c r="AO75" s="1009"/>
      <c r="AP75" s="1010" t="s">
        <v>484</v>
      </c>
      <c r="AQ75" s="1008"/>
      <c r="AR75" s="1008"/>
      <c r="AS75" s="1008"/>
      <c r="AT75" s="1009"/>
      <c r="AU75" s="1010" t="s">
        <v>484</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549</v>
      </c>
      <c r="C76" s="1004"/>
      <c r="D76" s="1004"/>
      <c r="E76" s="1004"/>
      <c r="F76" s="1004"/>
      <c r="G76" s="1004"/>
      <c r="H76" s="1004"/>
      <c r="I76" s="1004"/>
      <c r="J76" s="1004"/>
      <c r="K76" s="1004"/>
      <c r="L76" s="1004"/>
      <c r="M76" s="1004"/>
      <c r="N76" s="1004"/>
      <c r="O76" s="1004"/>
      <c r="P76" s="1005"/>
      <c r="Q76" s="1007">
        <v>2041</v>
      </c>
      <c r="R76" s="1008"/>
      <c r="S76" s="1008"/>
      <c r="T76" s="1008"/>
      <c r="U76" s="1009"/>
      <c r="V76" s="1010">
        <v>1963</v>
      </c>
      <c r="W76" s="1008"/>
      <c r="X76" s="1008"/>
      <c r="Y76" s="1008"/>
      <c r="Z76" s="1009"/>
      <c r="AA76" s="1010">
        <v>78</v>
      </c>
      <c r="AB76" s="1008"/>
      <c r="AC76" s="1008"/>
      <c r="AD76" s="1008"/>
      <c r="AE76" s="1009"/>
      <c r="AF76" s="1010">
        <v>78</v>
      </c>
      <c r="AG76" s="1008"/>
      <c r="AH76" s="1008"/>
      <c r="AI76" s="1008"/>
      <c r="AJ76" s="1009"/>
      <c r="AK76" s="1010">
        <v>54</v>
      </c>
      <c r="AL76" s="1008"/>
      <c r="AM76" s="1008"/>
      <c r="AN76" s="1008"/>
      <c r="AO76" s="1009"/>
      <c r="AP76" s="1010">
        <v>1251</v>
      </c>
      <c r="AQ76" s="1008"/>
      <c r="AR76" s="1008"/>
      <c r="AS76" s="1008"/>
      <c r="AT76" s="1009"/>
      <c r="AU76" s="1010">
        <v>244</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550</v>
      </c>
      <c r="C77" s="1004"/>
      <c r="D77" s="1004"/>
      <c r="E77" s="1004"/>
      <c r="F77" s="1004"/>
      <c r="G77" s="1004"/>
      <c r="H77" s="1004"/>
      <c r="I77" s="1004"/>
      <c r="J77" s="1004"/>
      <c r="K77" s="1004"/>
      <c r="L77" s="1004"/>
      <c r="M77" s="1004"/>
      <c r="N77" s="1004"/>
      <c r="O77" s="1004"/>
      <c r="P77" s="1005"/>
      <c r="Q77" s="1007">
        <v>1126</v>
      </c>
      <c r="R77" s="1008"/>
      <c r="S77" s="1008"/>
      <c r="T77" s="1008"/>
      <c r="U77" s="1009"/>
      <c r="V77" s="1010">
        <v>962</v>
      </c>
      <c r="W77" s="1008"/>
      <c r="X77" s="1008"/>
      <c r="Y77" s="1008"/>
      <c r="Z77" s="1009"/>
      <c r="AA77" s="1010">
        <v>164</v>
      </c>
      <c r="AB77" s="1008"/>
      <c r="AC77" s="1008"/>
      <c r="AD77" s="1008"/>
      <c r="AE77" s="1009"/>
      <c r="AF77" s="1010">
        <v>164</v>
      </c>
      <c r="AG77" s="1008"/>
      <c r="AH77" s="1008"/>
      <c r="AI77" s="1008"/>
      <c r="AJ77" s="1009"/>
      <c r="AK77" s="1010" t="s">
        <v>484</v>
      </c>
      <c r="AL77" s="1008"/>
      <c r="AM77" s="1008"/>
      <c r="AN77" s="1008"/>
      <c r="AO77" s="1009"/>
      <c r="AP77" s="1010">
        <v>442</v>
      </c>
      <c r="AQ77" s="1008"/>
      <c r="AR77" s="1008"/>
      <c r="AS77" s="1008"/>
      <c r="AT77" s="1009"/>
      <c r="AU77" s="1010">
        <v>60</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551</v>
      </c>
      <c r="C78" s="1004"/>
      <c r="D78" s="1004"/>
      <c r="E78" s="1004"/>
      <c r="F78" s="1004"/>
      <c r="G78" s="1004"/>
      <c r="H78" s="1004"/>
      <c r="I78" s="1004"/>
      <c r="J78" s="1004"/>
      <c r="K78" s="1004"/>
      <c r="L78" s="1004"/>
      <c r="M78" s="1004"/>
      <c r="N78" s="1004"/>
      <c r="O78" s="1004"/>
      <c r="P78" s="1005"/>
      <c r="Q78" s="1006">
        <v>315</v>
      </c>
      <c r="R78" s="1000"/>
      <c r="S78" s="1000"/>
      <c r="T78" s="1000"/>
      <c r="U78" s="1000"/>
      <c r="V78" s="1000">
        <v>281</v>
      </c>
      <c r="W78" s="1000"/>
      <c r="X78" s="1000"/>
      <c r="Y78" s="1000"/>
      <c r="Z78" s="1000"/>
      <c r="AA78" s="1000">
        <v>34</v>
      </c>
      <c r="AB78" s="1000"/>
      <c r="AC78" s="1000"/>
      <c r="AD78" s="1000"/>
      <c r="AE78" s="1000"/>
      <c r="AF78" s="1000">
        <v>34</v>
      </c>
      <c r="AG78" s="1000"/>
      <c r="AH78" s="1000"/>
      <c r="AI78" s="1000"/>
      <c r="AJ78" s="1000"/>
      <c r="AK78" s="1000" t="s">
        <v>484</v>
      </c>
      <c r="AL78" s="1000"/>
      <c r="AM78" s="1000"/>
      <c r="AN78" s="1000"/>
      <c r="AO78" s="1000"/>
      <c r="AP78" s="1000">
        <v>211</v>
      </c>
      <c r="AQ78" s="1000"/>
      <c r="AR78" s="1000"/>
      <c r="AS78" s="1000"/>
      <c r="AT78" s="1000"/>
      <c r="AU78" s="1000" t="s">
        <v>562</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552</v>
      </c>
      <c r="C79" s="1004"/>
      <c r="D79" s="1004"/>
      <c r="E79" s="1004"/>
      <c r="F79" s="1004"/>
      <c r="G79" s="1004"/>
      <c r="H79" s="1004"/>
      <c r="I79" s="1004"/>
      <c r="J79" s="1004"/>
      <c r="K79" s="1004"/>
      <c r="L79" s="1004"/>
      <c r="M79" s="1004"/>
      <c r="N79" s="1004"/>
      <c r="O79" s="1004"/>
      <c r="P79" s="1005"/>
      <c r="Q79" s="1006">
        <v>15</v>
      </c>
      <c r="R79" s="1000"/>
      <c r="S79" s="1000"/>
      <c r="T79" s="1000"/>
      <c r="U79" s="1000"/>
      <c r="V79" s="1000">
        <v>12</v>
      </c>
      <c r="W79" s="1000"/>
      <c r="X79" s="1000"/>
      <c r="Y79" s="1000"/>
      <c r="Z79" s="1000"/>
      <c r="AA79" s="1000">
        <v>3</v>
      </c>
      <c r="AB79" s="1000"/>
      <c r="AC79" s="1000"/>
      <c r="AD79" s="1000"/>
      <c r="AE79" s="1000"/>
      <c r="AF79" s="1000">
        <v>3</v>
      </c>
      <c r="AG79" s="1000"/>
      <c r="AH79" s="1000"/>
      <c r="AI79" s="1000"/>
      <c r="AJ79" s="1000"/>
      <c r="AK79" s="1000" t="s">
        <v>484</v>
      </c>
      <c r="AL79" s="1000"/>
      <c r="AM79" s="1000"/>
      <c r="AN79" s="1000"/>
      <c r="AO79" s="1000"/>
      <c r="AP79" s="1000" t="s">
        <v>484</v>
      </c>
      <c r="AQ79" s="1000"/>
      <c r="AR79" s="1000"/>
      <c r="AS79" s="1000"/>
      <c r="AT79" s="1000"/>
      <c r="AU79" s="1000" t="s">
        <v>562</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553</v>
      </c>
      <c r="C80" s="1004"/>
      <c r="D80" s="1004"/>
      <c r="E80" s="1004"/>
      <c r="F80" s="1004"/>
      <c r="G80" s="1004"/>
      <c r="H80" s="1004"/>
      <c r="I80" s="1004"/>
      <c r="J80" s="1004"/>
      <c r="K80" s="1004"/>
      <c r="L80" s="1004"/>
      <c r="M80" s="1004"/>
      <c r="N80" s="1004"/>
      <c r="O80" s="1004"/>
      <c r="P80" s="1005"/>
      <c r="Q80" s="1006">
        <v>50</v>
      </c>
      <c r="R80" s="1000"/>
      <c r="S80" s="1000"/>
      <c r="T80" s="1000"/>
      <c r="U80" s="1000"/>
      <c r="V80" s="1000">
        <v>42</v>
      </c>
      <c r="W80" s="1000"/>
      <c r="X80" s="1000"/>
      <c r="Y80" s="1000"/>
      <c r="Z80" s="1000"/>
      <c r="AA80" s="1000">
        <v>8</v>
      </c>
      <c r="AB80" s="1000"/>
      <c r="AC80" s="1000"/>
      <c r="AD80" s="1000"/>
      <c r="AE80" s="1000"/>
      <c r="AF80" s="1000">
        <v>8</v>
      </c>
      <c r="AG80" s="1000"/>
      <c r="AH80" s="1000"/>
      <c r="AI80" s="1000"/>
      <c r="AJ80" s="1000"/>
      <c r="AK80" s="1000" t="s">
        <v>484</v>
      </c>
      <c r="AL80" s="1000"/>
      <c r="AM80" s="1000"/>
      <c r="AN80" s="1000"/>
      <c r="AO80" s="1000"/>
      <c r="AP80" s="1000" t="s">
        <v>484</v>
      </c>
      <c r="AQ80" s="1000"/>
      <c r="AR80" s="1000"/>
      <c r="AS80" s="1000"/>
      <c r="AT80" s="1000"/>
      <c r="AU80" s="1000" t="s">
        <v>562</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554</v>
      </c>
      <c r="C81" s="1004"/>
      <c r="D81" s="1004"/>
      <c r="E81" s="1004"/>
      <c r="F81" s="1004"/>
      <c r="G81" s="1004"/>
      <c r="H81" s="1004"/>
      <c r="I81" s="1004"/>
      <c r="J81" s="1004"/>
      <c r="K81" s="1004"/>
      <c r="L81" s="1004"/>
      <c r="M81" s="1004"/>
      <c r="N81" s="1004"/>
      <c r="O81" s="1004"/>
      <c r="P81" s="1005"/>
      <c r="Q81" s="1006">
        <v>457</v>
      </c>
      <c r="R81" s="1000"/>
      <c r="S81" s="1000"/>
      <c r="T81" s="1000"/>
      <c r="U81" s="1000"/>
      <c r="V81" s="1000">
        <v>426</v>
      </c>
      <c r="W81" s="1000"/>
      <c r="X81" s="1000"/>
      <c r="Y81" s="1000"/>
      <c r="Z81" s="1000"/>
      <c r="AA81" s="1000">
        <v>31</v>
      </c>
      <c r="AB81" s="1000"/>
      <c r="AC81" s="1000"/>
      <c r="AD81" s="1000"/>
      <c r="AE81" s="1000"/>
      <c r="AF81" s="1000">
        <v>31</v>
      </c>
      <c r="AG81" s="1000"/>
      <c r="AH81" s="1000"/>
      <c r="AI81" s="1000"/>
      <c r="AJ81" s="1000"/>
      <c r="AK81" s="1000" t="s">
        <v>484</v>
      </c>
      <c r="AL81" s="1000"/>
      <c r="AM81" s="1000"/>
      <c r="AN81" s="1000"/>
      <c r="AO81" s="1000"/>
      <c r="AP81" s="1000">
        <v>738</v>
      </c>
      <c r="AQ81" s="1000"/>
      <c r="AR81" s="1000"/>
      <c r="AS81" s="1000"/>
      <c r="AT81" s="1000"/>
      <c r="AU81" s="1000">
        <v>52</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t="s">
        <v>555</v>
      </c>
      <c r="C82" s="1004"/>
      <c r="D82" s="1004"/>
      <c r="E82" s="1004"/>
      <c r="F82" s="1004"/>
      <c r="G82" s="1004"/>
      <c r="H82" s="1004"/>
      <c r="I82" s="1004"/>
      <c r="J82" s="1004"/>
      <c r="K82" s="1004"/>
      <c r="L82" s="1004"/>
      <c r="M82" s="1004"/>
      <c r="N82" s="1004"/>
      <c r="O82" s="1004"/>
      <c r="P82" s="1005"/>
      <c r="Q82" s="1006">
        <v>30</v>
      </c>
      <c r="R82" s="1000"/>
      <c r="S82" s="1000"/>
      <c r="T82" s="1000"/>
      <c r="U82" s="1000"/>
      <c r="V82" s="1000">
        <v>18</v>
      </c>
      <c r="W82" s="1000"/>
      <c r="X82" s="1000"/>
      <c r="Y82" s="1000"/>
      <c r="Z82" s="1000"/>
      <c r="AA82" s="1000">
        <v>12</v>
      </c>
      <c r="AB82" s="1000"/>
      <c r="AC82" s="1000"/>
      <c r="AD82" s="1000"/>
      <c r="AE82" s="1000"/>
      <c r="AF82" s="1000">
        <v>12</v>
      </c>
      <c r="AG82" s="1000"/>
      <c r="AH82" s="1000"/>
      <c r="AI82" s="1000"/>
      <c r="AJ82" s="1000"/>
      <c r="AK82" s="1000" t="s">
        <v>484</v>
      </c>
      <c r="AL82" s="1000"/>
      <c r="AM82" s="1000"/>
      <c r="AN82" s="1000"/>
      <c r="AO82" s="1000"/>
      <c r="AP82" s="1000" t="s">
        <v>484</v>
      </c>
      <c r="AQ82" s="1000"/>
      <c r="AR82" s="1000"/>
      <c r="AS82" s="1000"/>
      <c r="AT82" s="1000"/>
      <c r="AU82" s="1000" t="s">
        <v>562</v>
      </c>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t="s">
        <v>556</v>
      </c>
      <c r="C83" s="1004"/>
      <c r="D83" s="1004"/>
      <c r="E83" s="1004"/>
      <c r="F83" s="1004"/>
      <c r="G83" s="1004"/>
      <c r="H83" s="1004"/>
      <c r="I83" s="1004"/>
      <c r="J83" s="1004"/>
      <c r="K83" s="1004"/>
      <c r="L83" s="1004"/>
      <c r="M83" s="1004"/>
      <c r="N83" s="1004"/>
      <c r="O83" s="1004"/>
      <c r="P83" s="1005"/>
      <c r="Q83" s="1006">
        <v>1247</v>
      </c>
      <c r="R83" s="1000"/>
      <c r="S83" s="1000"/>
      <c r="T83" s="1000"/>
      <c r="U83" s="1000"/>
      <c r="V83" s="1000">
        <v>1058</v>
      </c>
      <c r="W83" s="1000"/>
      <c r="X83" s="1000"/>
      <c r="Y83" s="1000"/>
      <c r="Z83" s="1000"/>
      <c r="AA83" s="1000">
        <v>189</v>
      </c>
      <c r="AB83" s="1000"/>
      <c r="AC83" s="1000"/>
      <c r="AD83" s="1000"/>
      <c r="AE83" s="1000"/>
      <c r="AF83" s="1000">
        <v>189</v>
      </c>
      <c r="AG83" s="1000"/>
      <c r="AH83" s="1000"/>
      <c r="AI83" s="1000"/>
      <c r="AJ83" s="1000"/>
      <c r="AK83" s="1000" t="s">
        <v>484</v>
      </c>
      <c r="AL83" s="1000"/>
      <c r="AM83" s="1000"/>
      <c r="AN83" s="1000"/>
      <c r="AO83" s="1000"/>
      <c r="AP83" s="1000">
        <v>418</v>
      </c>
      <c r="AQ83" s="1000"/>
      <c r="AR83" s="1000"/>
      <c r="AS83" s="1000"/>
      <c r="AT83" s="1000"/>
      <c r="AU83" s="1000">
        <v>11</v>
      </c>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398</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6129</v>
      </c>
      <c r="AG88" s="988"/>
      <c r="AH88" s="988"/>
      <c r="AI88" s="988"/>
      <c r="AJ88" s="988"/>
      <c r="AK88" s="992"/>
      <c r="AL88" s="992"/>
      <c r="AM88" s="992"/>
      <c r="AN88" s="992"/>
      <c r="AO88" s="992"/>
      <c r="AP88" s="988">
        <v>3060</v>
      </c>
      <c r="AQ88" s="988"/>
      <c r="AR88" s="988"/>
      <c r="AS88" s="988"/>
      <c r="AT88" s="988"/>
      <c r="AU88" s="988">
        <v>367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399</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166</v>
      </c>
      <c r="CS102" s="980"/>
      <c r="CT102" s="980"/>
      <c r="CU102" s="980"/>
      <c r="CV102" s="981"/>
      <c r="CW102" s="979">
        <v>15</v>
      </c>
      <c r="CX102" s="980"/>
      <c r="CY102" s="980"/>
      <c r="CZ102" s="980"/>
      <c r="DA102" s="981"/>
      <c r="DB102" s="979" t="s">
        <v>562</v>
      </c>
      <c r="DC102" s="980"/>
      <c r="DD102" s="980"/>
      <c r="DE102" s="980"/>
      <c r="DF102" s="981"/>
      <c r="DG102" s="979" t="s">
        <v>562</v>
      </c>
      <c r="DH102" s="980"/>
      <c r="DI102" s="980"/>
      <c r="DJ102" s="980"/>
      <c r="DK102" s="981"/>
      <c r="DL102" s="979">
        <v>481</v>
      </c>
      <c r="DM102" s="980"/>
      <c r="DN102" s="980"/>
      <c r="DO102" s="980"/>
      <c r="DP102" s="981"/>
      <c r="DQ102" s="979">
        <v>126</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407</v>
      </c>
      <c r="AB109" s="923"/>
      <c r="AC109" s="923"/>
      <c r="AD109" s="923"/>
      <c r="AE109" s="924"/>
      <c r="AF109" s="925" t="s">
        <v>287</v>
      </c>
      <c r="AG109" s="923"/>
      <c r="AH109" s="923"/>
      <c r="AI109" s="923"/>
      <c r="AJ109" s="924"/>
      <c r="AK109" s="925" t="s">
        <v>286</v>
      </c>
      <c r="AL109" s="923"/>
      <c r="AM109" s="923"/>
      <c r="AN109" s="923"/>
      <c r="AO109" s="924"/>
      <c r="AP109" s="925" t="s">
        <v>408</v>
      </c>
      <c r="AQ109" s="923"/>
      <c r="AR109" s="923"/>
      <c r="AS109" s="923"/>
      <c r="AT109" s="954"/>
      <c r="AU109" s="922" t="s">
        <v>406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407</v>
      </c>
      <c r="BR109" s="923"/>
      <c r="BS109" s="923"/>
      <c r="BT109" s="923"/>
      <c r="BU109" s="924"/>
      <c r="BV109" s="925" t="s">
        <v>287</v>
      </c>
      <c r="BW109" s="923"/>
      <c r="BX109" s="923"/>
      <c r="BY109" s="923"/>
      <c r="BZ109" s="924"/>
      <c r="CA109" s="925" t="s">
        <v>286</v>
      </c>
      <c r="CB109" s="923"/>
      <c r="CC109" s="923"/>
      <c r="CD109" s="923"/>
      <c r="CE109" s="924"/>
      <c r="CF109" s="961" t="s">
        <v>408</v>
      </c>
      <c r="CG109" s="961"/>
      <c r="CH109" s="961"/>
      <c r="CI109" s="961"/>
      <c r="CJ109" s="961"/>
      <c r="CK109" s="925" t="s">
        <v>409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407</v>
      </c>
      <c r="DH109" s="923"/>
      <c r="DI109" s="923"/>
      <c r="DJ109" s="923"/>
      <c r="DK109" s="924"/>
      <c r="DL109" s="925" t="s">
        <v>287</v>
      </c>
      <c r="DM109" s="923"/>
      <c r="DN109" s="923"/>
      <c r="DO109" s="923"/>
      <c r="DP109" s="924"/>
      <c r="DQ109" s="925" t="s">
        <v>286</v>
      </c>
      <c r="DR109" s="923"/>
      <c r="DS109" s="923"/>
      <c r="DT109" s="923"/>
      <c r="DU109" s="924"/>
      <c r="DV109" s="925" t="s">
        <v>408</v>
      </c>
      <c r="DW109" s="923"/>
      <c r="DX109" s="923"/>
      <c r="DY109" s="923"/>
      <c r="DZ109" s="954"/>
    </row>
    <row r="110" spans="1:131" s="199" customFormat="1" ht="26.25" customHeight="1" x14ac:dyDescent="0.15">
      <c r="A110" s="825" t="s">
        <v>410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2031687</v>
      </c>
      <c r="AB110" s="916"/>
      <c r="AC110" s="916"/>
      <c r="AD110" s="916"/>
      <c r="AE110" s="917"/>
      <c r="AF110" s="918">
        <v>1906010</v>
      </c>
      <c r="AG110" s="916"/>
      <c r="AH110" s="916"/>
      <c r="AI110" s="916"/>
      <c r="AJ110" s="917"/>
      <c r="AK110" s="918">
        <v>1828099</v>
      </c>
      <c r="AL110" s="916"/>
      <c r="AM110" s="916"/>
      <c r="AN110" s="916"/>
      <c r="AO110" s="917"/>
      <c r="AP110" s="919">
        <v>23.4</v>
      </c>
      <c r="AQ110" s="920"/>
      <c r="AR110" s="920"/>
      <c r="AS110" s="920"/>
      <c r="AT110" s="921"/>
      <c r="AU110" s="955" t="s">
        <v>61</v>
      </c>
      <c r="AV110" s="956"/>
      <c r="AW110" s="956"/>
      <c r="AX110" s="956"/>
      <c r="AY110" s="956"/>
      <c r="AZ110" s="881" t="s">
        <v>411</v>
      </c>
      <c r="BA110" s="826"/>
      <c r="BB110" s="826"/>
      <c r="BC110" s="826"/>
      <c r="BD110" s="826"/>
      <c r="BE110" s="826"/>
      <c r="BF110" s="826"/>
      <c r="BG110" s="826"/>
      <c r="BH110" s="826"/>
      <c r="BI110" s="826"/>
      <c r="BJ110" s="826"/>
      <c r="BK110" s="826"/>
      <c r="BL110" s="826"/>
      <c r="BM110" s="826"/>
      <c r="BN110" s="826"/>
      <c r="BO110" s="826"/>
      <c r="BP110" s="827"/>
      <c r="BQ110" s="882">
        <v>18948252</v>
      </c>
      <c r="BR110" s="863"/>
      <c r="BS110" s="863"/>
      <c r="BT110" s="863"/>
      <c r="BU110" s="863"/>
      <c r="BV110" s="863">
        <v>20102278</v>
      </c>
      <c r="BW110" s="863"/>
      <c r="BX110" s="863"/>
      <c r="BY110" s="863"/>
      <c r="BZ110" s="863"/>
      <c r="CA110" s="863">
        <v>19436355</v>
      </c>
      <c r="CB110" s="863"/>
      <c r="CC110" s="863"/>
      <c r="CD110" s="863"/>
      <c r="CE110" s="863"/>
      <c r="CF110" s="887">
        <v>248.3</v>
      </c>
      <c r="CG110" s="888"/>
      <c r="CH110" s="888"/>
      <c r="CI110" s="888"/>
      <c r="CJ110" s="888"/>
      <c r="CK110" s="951" t="s">
        <v>412</v>
      </c>
      <c r="CL110" s="837"/>
      <c r="CM110" s="912" t="s">
        <v>413</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415</v>
      </c>
      <c r="BA111" s="768"/>
      <c r="BB111" s="768"/>
      <c r="BC111" s="768"/>
      <c r="BD111" s="768"/>
      <c r="BE111" s="768"/>
      <c r="BF111" s="768"/>
      <c r="BG111" s="768"/>
      <c r="BH111" s="768"/>
      <c r="BI111" s="768"/>
      <c r="BJ111" s="768"/>
      <c r="BK111" s="768"/>
      <c r="BL111" s="768"/>
      <c r="BM111" s="768"/>
      <c r="BN111" s="768"/>
      <c r="BO111" s="768"/>
      <c r="BP111" s="769"/>
      <c r="BQ111" s="834">
        <v>207198</v>
      </c>
      <c r="BR111" s="835"/>
      <c r="BS111" s="835"/>
      <c r="BT111" s="835"/>
      <c r="BU111" s="835"/>
      <c r="BV111" s="835">
        <v>187030</v>
      </c>
      <c r="BW111" s="835"/>
      <c r="BX111" s="835"/>
      <c r="BY111" s="835"/>
      <c r="BZ111" s="835"/>
      <c r="CA111" s="835">
        <v>181187</v>
      </c>
      <c r="CB111" s="835"/>
      <c r="CC111" s="835"/>
      <c r="CD111" s="835"/>
      <c r="CE111" s="835"/>
      <c r="CF111" s="896">
        <v>2.2999999999999998</v>
      </c>
      <c r="CG111" s="897"/>
      <c r="CH111" s="897"/>
      <c r="CI111" s="897"/>
      <c r="CJ111" s="897"/>
      <c r="CK111" s="952"/>
      <c r="CL111" s="839"/>
      <c r="CM111" s="842" t="s">
        <v>416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417</v>
      </c>
      <c r="B112" s="938"/>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419</v>
      </c>
      <c r="BA112" s="768"/>
      <c r="BB112" s="768"/>
      <c r="BC112" s="768"/>
      <c r="BD112" s="768"/>
      <c r="BE112" s="768"/>
      <c r="BF112" s="768"/>
      <c r="BG112" s="768"/>
      <c r="BH112" s="768"/>
      <c r="BI112" s="768"/>
      <c r="BJ112" s="768"/>
      <c r="BK112" s="768"/>
      <c r="BL112" s="768"/>
      <c r="BM112" s="768"/>
      <c r="BN112" s="768"/>
      <c r="BO112" s="768"/>
      <c r="BP112" s="769"/>
      <c r="BQ112" s="834">
        <v>13157949</v>
      </c>
      <c r="BR112" s="835"/>
      <c r="BS112" s="835"/>
      <c r="BT112" s="835"/>
      <c r="BU112" s="835"/>
      <c r="BV112" s="835">
        <v>12998252</v>
      </c>
      <c r="BW112" s="835"/>
      <c r="BX112" s="835"/>
      <c r="BY112" s="835"/>
      <c r="BZ112" s="835"/>
      <c r="CA112" s="835">
        <v>12935269</v>
      </c>
      <c r="CB112" s="835"/>
      <c r="CC112" s="835"/>
      <c r="CD112" s="835"/>
      <c r="CE112" s="835"/>
      <c r="CF112" s="896">
        <v>165.2</v>
      </c>
      <c r="CG112" s="897"/>
      <c r="CH112" s="897"/>
      <c r="CI112" s="897"/>
      <c r="CJ112" s="897"/>
      <c r="CK112" s="952"/>
      <c r="CL112" s="839"/>
      <c r="CM112" s="842" t="s">
        <v>420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649683</v>
      </c>
      <c r="AB113" s="944"/>
      <c r="AC113" s="944"/>
      <c r="AD113" s="944"/>
      <c r="AE113" s="945"/>
      <c r="AF113" s="946">
        <v>588419</v>
      </c>
      <c r="AG113" s="944"/>
      <c r="AH113" s="944"/>
      <c r="AI113" s="944"/>
      <c r="AJ113" s="945"/>
      <c r="AK113" s="946">
        <v>643012</v>
      </c>
      <c r="AL113" s="944"/>
      <c r="AM113" s="944"/>
      <c r="AN113" s="944"/>
      <c r="AO113" s="945"/>
      <c r="AP113" s="947">
        <v>8.1999999999999993</v>
      </c>
      <c r="AQ113" s="948"/>
      <c r="AR113" s="948"/>
      <c r="AS113" s="948"/>
      <c r="AT113" s="949"/>
      <c r="AU113" s="957"/>
      <c r="AV113" s="958"/>
      <c r="AW113" s="958"/>
      <c r="AX113" s="958"/>
      <c r="AY113" s="958"/>
      <c r="AZ113" s="833" t="s">
        <v>422</v>
      </c>
      <c r="BA113" s="768"/>
      <c r="BB113" s="768"/>
      <c r="BC113" s="768"/>
      <c r="BD113" s="768"/>
      <c r="BE113" s="768"/>
      <c r="BF113" s="768"/>
      <c r="BG113" s="768"/>
      <c r="BH113" s="768"/>
      <c r="BI113" s="768"/>
      <c r="BJ113" s="768"/>
      <c r="BK113" s="768"/>
      <c r="BL113" s="768"/>
      <c r="BM113" s="768"/>
      <c r="BN113" s="768"/>
      <c r="BO113" s="768"/>
      <c r="BP113" s="769"/>
      <c r="BQ113" s="834">
        <v>381757</v>
      </c>
      <c r="BR113" s="835"/>
      <c r="BS113" s="835"/>
      <c r="BT113" s="835"/>
      <c r="BU113" s="835"/>
      <c r="BV113" s="835">
        <v>326406</v>
      </c>
      <c r="BW113" s="835"/>
      <c r="BX113" s="835"/>
      <c r="BY113" s="835"/>
      <c r="BZ113" s="835"/>
      <c r="CA113" s="835">
        <v>367351</v>
      </c>
      <c r="CB113" s="835"/>
      <c r="CC113" s="835"/>
      <c r="CD113" s="835"/>
      <c r="CE113" s="835"/>
      <c r="CF113" s="896">
        <v>4.7</v>
      </c>
      <c r="CG113" s="897"/>
      <c r="CH113" s="897"/>
      <c r="CI113" s="897"/>
      <c r="CJ113" s="897"/>
      <c r="CK113" s="952"/>
      <c r="CL113" s="839"/>
      <c r="CM113" s="842" t="s">
        <v>423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41958</v>
      </c>
      <c r="AB114" s="798"/>
      <c r="AC114" s="798"/>
      <c r="AD114" s="798"/>
      <c r="AE114" s="799"/>
      <c r="AF114" s="800">
        <v>36824</v>
      </c>
      <c r="AG114" s="798"/>
      <c r="AH114" s="798"/>
      <c r="AI114" s="798"/>
      <c r="AJ114" s="799"/>
      <c r="AK114" s="800">
        <v>45754</v>
      </c>
      <c r="AL114" s="798"/>
      <c r="AM114" s="798"/>
      <c r="AN114" s="798"/>
      <c r="AO114" s="799"/>
      <c r="AP114" s="845">
        <v>0.6</v>
      </c>
      <c r="AQ114" s="846"/>
      <c r="AR114" s="846"/>
      <c r="AS114" s="846"/>
      <c r="AT114" s="847"/>
      <c r="AU114" s="957"/>
      <c r="AV114" s="958"/>
      <c r="AW114" s="958"/>
      <c r="AX114" s="958"/>
      <c r="AY114" s="958"/>
      <c r="AZ114" s="833" t="s">
        <v>425</v>
      </c>
      <c r="BA114" s="768"/>
      <c r="BB114" s="768"/>
      <c r="BC114" s="768"/>
      <c r="BD114" s="768"/>
      <c r="BE114" s="768"/>
      <c r="BF114" s="768"/>
      <c r="BG114" s="768"/>
      <c r="BH114" s="768"/>
      <c r="BI114" s="768"/>
      <c r="BJ114" s="768"/>
      <c r="BK114" s="768"/>
      <c r="BL114" s="768"/>
      <c r="BM114" s="768"/>
      <c r="BN114" s="768"/>
      <c r="BO114" s="768"/>
      <c r="BP114" s="769"/>
      <c r="BQ114" s="834">
        <v>3587285</v>
      </c>
      <c r="BR114" s="835"/>
      <c r="BS114" s="835"/>
      <c r="BT114" s="835"/>
      <c r="BU114" s="835"/>
      <c r="BV114" s="835">
        <v>3474277</v>
      </c>
      <c r="BW114" s="835"/>
      <c r="BX114" s="835"/>
      <c r="BY114" s="835"/>
      <c r="BZ114" s="835"/>
      <c r="CA114" s="835">
        <v>3451524</v>
      </c>
      <c r="CB114" s="835"/>
      <c r="CC114" s="835"/>
      <c r="CD114" s="835"/>
      <c r="CE114" s="835"/>
      <c r="CF114" s="896">
        <v>44.1</v>
      </c>
      <c r="CG114" s="897"/>
      <c r="CH114" s="897"/>
      <c r="CI114" s="897"/>
      <c r="CJ114" s="897"/>
      <c r="CK114" s="952"/>
      <c r="CL114" s="839"/>
      <c r="CM114" s="842" t="s">
        <v>426</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53918</v>
      </c>
      <c r="AB115" s="944"/>
      <c r="AC115" s="944"/>
      <c r="AD115" s="944"/>
      <c r="AE115" s="945"/>
      <c r="AF115" s="946">
        <v>23843</v>
      </c>
      <c r="AG115" s="944"/>
      <c r="AH115" s="944"/>
      <c r="AI115" s="944"/>
      <c r="AJ115" s="945"/>
      <c r="AK115" s="946">
        <v>20357</v>
      </c>
      <c r="AL115" s="944"/>
      <c r="AM115" s="944"/>
      <c r="AN115" s="944"/>
      <c r="AO115" s="945"/>
      <c r="AP115" s="947">
        <v>0.3</v>
      </c>
      <c r="AQ115" s="948"/>
      <c r="AR115" s="948"/>
      <c r="AS115" s="948"/>
      <c r="AT115" s="949"/>
      <c r="AU115" s="957"/>
      <c r="AV115" s="958"/>
      <c r="AW115" s="958"/>
      <c r="AX115" s="958"/>
      <c r="AY115" s="958"/>
      <c r="AZ115" s="833" t="s">
        <v>428</v>
      </c>
      <c r="BA115" s="768"/>
      <c r="BB115" s="768"/>
      <c r="BC115" s="768"/>
      <c r="BD115" s="768"/>
      <c r="BE115" s="768"/>
      <c r="BF115" s="768"/>
      <c r="BG115" s="768"/>
      <c r="BH115" s="768"/>
      <c r="BI115" s="768"/>
      <c r="BJ115" s="768"/>
      <c r="BK115" s="768"/>
      <c r="BL115" s="768"/>
      <c r="BM115" s="768"/>
      <c r="BN115" s="768"/>
      <c r="BO115" s="768"/>
      <c r="BP115" s="769"/>
      <c r="BQ115" s="834">
        <v>160447</v>
      </c>
      <c r="BR115" s="835"/>
      <c r="BS115" s="835"/>
      <c r="BT115" s="835"/>
      <c r="BU115" s="835"/>
      <c r="BV115" s="835">
        <v>143019</v>
      </c>
      <c r="BW115" s="835"/>
      <c r="BX115" s="835"/>
      <c r="BY115" s="835"/>
      <c r="BZ115" s="835"/>
      <c r="CA115" s="835">
        <v>125590</v>
      </c>
      <c r="CB115" s="835"/>
      <c r="CC115" s="835"/>
      <c r="CD115" s="835"/>
      <c r="CE115" s="835"/>
      <c r="CF115" s="896">
        <v>1.6</v>
      </c>
      <c r="CG115" s="897"/>
      <c r="CH115" s="897"/>
      <c r="CI115" s="897"/>
      <c r="CJ115" s="897"/>
      <c r="CK115" s="952"/>
      <c r="CL115" s="839"/>
      <c r="CM115" s="833" t="s">
        <v>429</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430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v>207</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431</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432</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113693</v>
      </c>
      <c r="DH116" s="798"/>
      <c r="DI116" s="798"/>
      <c r="DJ116" s="798"/>
      <c r="DK116" s="799"/>
      <c r="DL116" s="800">
        <v>100569</v>
      </c>
      <c r="DM116" s="798"/>
      <c r="DN116" s="798"/>
      <c r="DO116" s="798"/>
      <c r="DP116" s="799"/>
      <c r="DQ116" s="800">
        <v>81041</v>
      </c>
      <c r="DR116" s="798"/>
      <c r="DS116" s="798"/>
      <c r="DT116" s="798"/>
      <c r="DU116" s="799"/>
      <c r="DV116" s="845">
        <v>1</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433</v>
      </c>
      <c r="Z117" s="924"/>
      <c r="AA117" s="929">
        <v>2777246</v>
      </c>
      <c r="AB117" s="930"/>
      <c r="AC117" s="930"/>
      <c r="AD117" s="930"/>
      <c r="AE117" s="931"/>
      <c r="AF117" s="932">
        <v>2555303</v>
      </c>
      <c r="AG117" s="930"/>
      <c r="AH117" s="930"/>
      <c r="AI117" s="930"/>
      <c r="AJ117" s="931"/>
      <c r="AK117" s="932">
        <v>2537222</v>
      </c>
      <c r="AL117" s="930"/>
      <c r="AM117" s="930"/>
      <c r="AN117" s="930"/>
      <c r="AO117" s="931"/>
      <c r="AP117" s="933"/>
      <c r="AQ117" s="934"/>
      <c r="AR117" s="934"/>
      <c r="AS117" s="934"/>
      <c r="AT117" s="935"/>
      <c r="AU117" s="957"/>
      <c r="AV117" s="958"/>
      <c r="AW117" s="958"/>
      <c r="AX117" s="958"/>
      <c r="AY117" s="958"/>
      <c r="AZ117" s="884" t="s">
        <v>434</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435</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407</v>
      </c>
      <c r="AB118" s="923"/>
      <c r="AC118" s="923"/>
      <c r="AD118" s="923"/>
      <c r="AE118" s="924"/>
      <c r="AF118" s="925" t="s">
        <v>287</v>
      </c>
      <c r="AG118" s="923"/>
      <c r="AH118" s="923"/>
      <c r="AI118" s="923"/>
      <c r="AJ118" s="924"/>
      <c r="AK118" s="925" t="s">
        <v>286</v>
      </c>
      <c r="AL118" s="923"/>
      <c r="AM118" s="923"/>
      <c r="AN118" s="923"/>
      <c r="AO118" s="924"/>
      <c r="AP118" s="926" t="s">
        <v>408</v>
      </c>
      <c r="AQ118" s="927"/>
      <c r="AR118" s="927"/>
      <c r="AS118" s="927"/>
      <c r="AT118" s="928"/>
      <c r="AU118" s="957"/>
      <c r="AV118" s="958"/>
      <c r="AW118" s="958"/>
      <c r="AX118" s="958"/>
      <c r="AY118" s="958"/>
      <c r="AZ118" s="900" t="s">
        <v>436</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437</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412</v>
      </c>
      <c r="B119" s="837"/>
      <c r="C119" s="912" t="s">
        <v>413</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438</v>
      </c>
      <c r="BP119" s="899"/>
      <c r="BQ119" s="903">
        <v>36442888</v>
      </c>
      <c r="BR119" s="866"/>
      <c r="BS119" s="866"/>
      <c r="BT119" s="866"/>
      <c r="BU119" s="866"/>
      <c r="BV119" s="866">
        <v>37231262</v>
      </c>
      <c r="BW119" s="866"/>
      <c r="BX119" s="866"/>
      <c r="BY119" s="866"/>
      <c r="BZ119" s="866"/>
      <c r="CA119" s="866">
        <v>36497276</v>
      </c>
      <c r="CB119" s="866"/>
      <c r="CC119" s="866"/>
      <c r="CD119" s="866"/>
      <c r="CE119" s="866"/>
      <c r="CF119" s="764"/>
      <c r="CG119" s="765"/>
      <c r="CH119" s="765"/>
      <c r="CI119" s="765"/>
      <c r="CJ119" s="855"/>
      <c r="CK119" s="953"/>
      <c r="CL119" s="841"/>
      <c r="CM119" s="859" t="s">
        <v>439</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93505</v>
      </c>
      <c r="DH119" s="781"/>
      <c r="DI119" s="781"/>
      <c r="DJ119" s="781"/>
      <c r="DK119" s="782"/>
      <c r="DL119" s="783">
        <v>86461</v>
      </c>
      <c r="DM119" s="781"/>
      <c r="DN119" s="781"/>
      <c r="DO119" s="781"/>
      <c r="DP119" s="782"/>
      <c r="DQ119" s="783">
        <v>100146</v>
      </c>
      <c r="DR119" s="781"/>
      <c r="DS119" s="781"/>
      <c r="DT119" s="781"/>
      <c r="DU119" s="782"/>
      <c r="DV119" s="869">
        <v>1.3</v>
      </c>
      <c r="DW119" s="870"/>
      <c r="DX119" s="870"/>
      <c r="DY119" s="870"/>
      <c r="DZ119" s="871"/>
    </row>
    <row r="120" spans="1:130" s="199" customFormat="1" ht="26.25" customHeight="1" x14ac:dyDescent="0.15">
      <c r="A120" s="838"/>
      <c r="B120" s="839"/>
      <c r="C120" s="842" t="s">
        <v>416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440</v>
      </c>
      <c r="AV120" s="905"/>
      <c r="AW120" s="905"/>
      <c r="AX120" s="905"/>
      <c r="AY120" s="906"/>
      <c r="AZ120" s="881" t="s">
        <v>441</v>
      </c>
      <c r="BA120" s="826"/>
      <c r="BB120" s="826"/>
      <c r="BC120" s="826"/>
      <c r="BD120" s="826"/>
      <c r="BE120" s="826"/>
      <c r="BF120" s="826"/>
      <c r="BG120" s="826"/>
      <c r="BH120" s="826"/>
      <c r="BI120" s="826"/>
      <c r="BJ120" s="826"/>
      <c r="BK120" s="826"/>
      <c r="BL120" s="826"/>
      <c r="BM120" s="826"/>
      <c r="BN120" s="826"/>
      <c r="BO120" s="826"/>
      <c r="BP120" s="827"/>
      <c r="BQ120" s="882">
        <v>1576926</v>
      </c>
      <c r="BR120" s="863"/>
      <c r="BS120" s="863"/>
      <c r="BT120" s="863"/>
      <c r="BU120" s="863"/>
      <c r="BV120" s="863">
        <v>1608128</v>
      </c>
      <c r="BW120" s="863"/>
      <c r="BX120" s="863"/>
      <c r="BY120" s="863"/>
      <c r="BZ120" s="863"/>
      <c r="CA120" s="863">
        <v>1725273</v>
      </c>
      <c r="CB120" s="863"/>
      <c r="CC120" s="863"/>
      <c r="CD120" s="863"/>
      <c r="CE120" s="863"/>
      <c r="CF120" s="887">
        <v>22</v>
      </c>
      <c r="CG120" s="888"/>
      <c r="CH120" s="888"/>
      <c r="CI120" s="888"/>
      <c r="CJ120" s="888"/>
      <c r="CK120" s="889" t="s">
        <v>442</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7602464</v>
      </c>
      <c r="DH120" s="863"/>
      <c r="DI120" s="863"/>
      <c r="DJ120" s="863"/>
      <c r="DK120" s="863"/>
      <c r="DL120" s="863">
        <v>7223141</v>
      </c>
      <c r="DM120" s="863"/>
      <c r="DN120" s="863"/>
      <c r="DO120" s="863"/>
      <c r="DP120" s="863"/>
      <c r="DQ120" s="863">
        <v>7536232</v>
      </c>
      <c r="DR120" s="863"/>
      <c r="DS120" s="863"/>
      <c r="DT120" s="863"/>
      <c r="DU120" s="863"/>
      <c r="DV120" s="864">
        <v>96.3</v>
      </c>
      <c r="DW120" s="864"/>
      <c r="DX120" s="864"/>
      <c r="DY120" s="864"/>
      <c r="DZ120" s="865"/>
    </row>
    <row r="121" spans="1:130" s="199" customFormat="1" ht="26.25" customHeight="1" x14ac:dyDescent="0.15">
      <c r="A121" s="838"/>
      <c r="B121" s="839"/>
      <c r="C121" s="884" t="s">
        <v>443</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444</v>
      </c>
      <c r="BA121" s="768"/>
      <c r="BB121" s="768"/>
      <c r="BC121" s="768"/>
      <c r="BD121" s="768"/>
      <c r="BE121" s="768"/>
      <c r="BF121" s="768"/>
      <c r="BG121" s="768"/>
      <c r="BH121" s="768"/>
      <c r="BI121" s="768"/>
      <c r="BJ121" s="768"/>
      <c r="BK121" s="768"/>
      <c r="BL121" s="768"/>
      <c r="BM121" s="768"/>
      <c r="BN121" s="768"/>
      <c r="BO121" s="768"/>
      <c r="BP121" s="769"/>
      <c r="BQ121" s="834">
        <v>775905</v>
      </c>
      <c r="BR121" s="835"/>
      <c r="BS121" s="835"/>
      <c r="BT121" s="835"/>
      <c r="BU121" s="835"/>
      <c r="BV121" s="835">
        <v>660620</v>
      </c>
      <c r="BW121" s="835"/>
      <c r="BX121" s="835"/>
      <c r="BY121" s="835"/>
      <c r="BZ121" s="835"/>
      <c r="CA121" s="835">
        <v>585978</v>
      </c>
      <c r="CB121" s="835"/>
      <c r="CC121" s="835"/>
      <c r="CD121" s="835"/>
      <c r="CE121" s="835"/>
      <c r="CF121" s="896">
        <v>7.5</v>
      </c>
      <c r="CG121" s="897"/>
      <c r="CH121" s="897"/>
      <c r="CI121" s="897"/>
      <c r="CJ121" s="897"/>
      <c r="CK121" s="890"/>
      <c r="CL121" s="876"/>
      <c r="CM121" s="876"/>
      <c r="CN121" s="876"/>
      <c r="CO121" s="877"/>
      <c r="CP121" s="856" t="s">
        <v>388</v>
      </c>
      <c r="CQ121" s="857"/>
      <c r="CR121" s="857"/>
      <c r="CS121" s="857"/>
      <c r="CT121" s="857"/>
      <c r="CU121" s="857"/>
      <c r="CV121" s="857"/>
      <c r="CW121" s="857"/>
      <c r="CX121" s="857"/>
      <c r="CY121" s="857"/>
      <c r="CZ121" s="857"/>
      <c r="DA121" s="857"/>
      <c r="DB121" s="857"/>
      <c r="DC121" s="857"/>
      <c r="DD121" s="857"/>
      <c r="DE121" s="857"/>
      <c r="DF121" s="858"/>
      <c r="DG121" s="834">
        <v>5277258</v>
      </c>
      <c r="DH121" s="835"/>
      <c r="DI121" s="835"/>
      <c r="DJ121" s="835"/>
      <c r="DK121" s="835"/>
      <c r="DL121" s="835">
        <v>5364249</v>
      </c>
      <c r="DM121" s="835"/>
      <c r="DN121" s="835"/>
      <c r="DO121" s="835"/>
      <c r="DP121" s="835"/>
      <c r="DQ121" s="835">
        <v>5010207</v>
      </c>
      <c r="DR121" s="835"/>
      <c r="DS121" s="835"/>
      <c r="DT121" s="835"/>
      <c r="DU121" s="835"/>
      <c r="DV121" s="812">
        <v>64</v>
      </c>
      <c r="DW121" s="812"/>
      <c r="DX121" s="812"/>
      <c r="DY121" s="812"/>
      <c r="DZ121" s="813"/>
    </row>
    <row r="122" spans="1:130" s="199" customFormat="1" ht="26.25" customHeight="1" x14ac:dyDescent="0.15">
      <c r="A122" s="838"/>
      <c r="B122" s="839"/>
      <c r="C122" s="842" t="s">
        <v>426</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445</v>
      </c>
      <c r="BA122" s="901"/>
      <c r="BB122" s="901"/>
      <c r="BC122" s="901"/>
      <c r="BD122" s="901"/>
      <c r="BE122" s="901"/>
      <c r="BF122" s="901"/>
      <c r="BG122" s="901"/>
      <c r="BH122" s="901"/>
      <c r="BI122" s="901"/>
      <c r="BJ122" s="901"/>
      <c r="BK122" s="901"/>
      <c r="BL122" s="901"/>
      <c r="BM122" s="901"/>
      <c r="BN122" s="901"/>
      <c r="BO122" s="901"/>
      <c r="BP122" s="902"/>
      <c r="BQ122" s="903">
        <v>21657229</v>
      </c>
      <c r="BR122" s="866"/>
      <c r="BS122" s="866"/>
      <c r="BT122" s="866"/>
      <c r="BU122" s="866"/>
      <c r="BV122" s="866">
        <v>21917470</v>
      </c>
      <c r="BW122" s="866"/>
      <c r="BX122" s="866"/>
      <c r="BY122" s="866"/>
      <c r="BZ122" s="866"/>
      <c r="CA122" s="866">
        <v>21428743</v>
      </c>
      <c r="CB122" s="866"/>
      <c r="CC122" s="866"/>
      <c r="CD122" s="866"/>
      <c r="CE122" s="866"/>
      <c r="CF122" s="867">
        <v>273.7</v>
      </c>
      <c r="CG122" s="868"/>
      <c r="CH122" s="868"/>
      <c r="CI122" s="868"/>
      <c r="CJ122" s="868"/>
      <c r="CK122" s="890"/>
      <c r="CL122" s="876"/>
      <c r="CM122" s="876"/>
      <c r="CN122" s="876"/>
      <c r="CO122" s="877"/>
      <c r="CP122" s="856" t="s">
        <v>392</v>
      </c>
      <c r="CQ122" s="857"/>
      <c r="CR122" s="857"/>
      <c r="CS122" s="857"/>
      <c r="CT122" s="857"/>
      <c r="CU122" s="857"/>
      <c r="CV122" s="857"/>
      <c r="CW122" s="857"/>
      <c r="CX122" s="857"/>
      <c r="CY122" s="857"/>
      <c r="CZ122" s="857"/>
      <c r="DA122" s="857"/>
      <c r="DB122" s="857"/>
      <c r="DC122" s="857"/>
      <c r="DD122" s="857"/>
      <c r="DE122" s="857"/>
      <c r="DF122" s="858"/>
      <c r="DG122" s="834">
        <v>152886</v>
      </c>
      <c r="DH122" s="835"/>
      <c r="DI122" s="835"/>
      <c r="DJ122" s="835"/>
      <c r="DK122" s="835"/>
      <c r="DL122" s="835">
        <v>286247</v>
      </c>
      <c r="DM122" s="835"/>
      <c r="DN122" s="835"/>
      <c r="DO122" s="835"/>
      <c r="DP122" s="835"/>
      <c r="DQ122" s="835">
        <v>262411</v>
      </c>
      <c r="DR122" s="835"/>
      <c r="DS122" s="835"/>
      <c r="DT122" s="835"/>
      <c r="DU122" s="835"/>
      <c r="DV122" s="812">
        <v>3.4</v>
      </c>
      <c r="DW122" s="812"/>
      <c r="DX122" s="812"/>
      <c r="DY122" s="812"/>
      <c r="DZ122" s="813"/>
    </row>
    <row r="123" spans="1:130" s="199" customFormat="1" ht="26.25" customHeight="1" x14ac:dyDescent="0.15">
      <c r="A123" s="838"/>
      <c r="B123" s="839"/>
      <c r="C123" s="842" t="s">
        <v>432</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13713</v>
      </c>
      <c r="AB123" s="798"/>
      <c r="AC123" s="798"/>
      <c r="AD123" s="798"/>
      <c r="AE123" s="799"/>
      <c r="AF123" s="800">
        <v>13124</v>
      </c>
      <c r="AG123" s="798"/>
      <c r="AH123" s="798"/>
      <c r="AI123" s="798"/>
      <c r="AJ123" s="799"/>
      <c r="AK123" s="800">
        <v>12290</v>
      </c>
      <c r="AL123" s="798"/>
      <c r="AM123" s="798"/>
      <c r="AN123" s="798"/>
      <c r="AO123" s="799"/>
      <c r="AP123" s="845">
        <v>0.2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446</v>
      </c>
      <c r="BP123" s="899"/>
      <c r="BQ123" s="853">
        <v>24010060</v>
      </c>
      <c r="BR123" s="854"/>
      <c r="BS123" s="854"/>
      <c r="BT123" s="854"/>
      <c r="BU123" s="854"/>
      <c r="BV123" s="854">
        <v>24186218</v>
      </c>
      <c r="BW123" s="854"/>
      <c r="BX123" s="854"/>
      <c r="BY123" s="854"/>
      <c r="BZ123" s="854"/>
      <c r="CA123" s="854">
        <v>23739994</v>
      </c>
      <c r="CB123" s="854"/>
      <c r="CC123" s="854"/>
      <c r="CD123" s="854"/>
      <c r="CE123" s="854"/>
      <c r="CF123" s="764"/>
      <c r="CG123" s="765"/>
      <c r="CH123" s="765"/>
      <c r="CI123" s="765"/>
      <c r="CJ123" s="855"/>
      <c r="CK123" s="890"/>
      <c r="CL123" s="876"/>
      <c r="CM123" s="876"/>
      <c r="CN123" s="876"/>
      <c r="CO123" s="877"/>
      <c r="CP123" s="856" t="s">
        <v>386</v>
      </c>
      <c r="CQ123" s="857"/>
      <c r="CR123" s="857"/>
      <c r="CS123" s="857"/>
      <c r="CT123" s="857"/>
      <c r="CU123" s="857"/>
      <c r="CV123" s="857"/>
      <c r="CW123" s="857"/>
      <c r="CX123" s="857"/>
      <c r="CY123" s="857"/>
      <c r="CZ123" s="857"/>
      <c r="DA123" s="857"/>
      <c r="DB123" s="857"/>
      <c r="DC123" s="857"/>
      <c r="DD123" s="857"/>
      <c r="DE123" s="857"/>
      <c r="DF123" s="858"/>
      <c r="DG123" s="797">
        <v>90000</v>
      </c>
      <c r="DH123" s="798"/>
      <c r="DI123" s="798"/>
      <c r="DJ123" s="798"/>
      <c r="DK123" s="799"/>
      <c r="DL123" s="800">
        <v>90000</v>
      </c>
      <c r="DM123" s="798"/>
      <c r="DN123" s="798"/>
      <c r="DO123" s="798"/>
      <c r="DP123" s="799"/>
      <c r="DQ123" s="800">
        <v>90000</v>
      </c>
      <c r="DR123" s="798"/>
      <c r="DS123" s="798"/>
      <c r="DT123" s="798"/>
      <c r="DU123" s="799"/>
      <c r="DV123" s="845">
        <v>1.1000000000000001</v>
      </c>
      <c r="DW123" s="846"/>
      <c r="DX123" s="846"/>
      <c r="DY123" s="846"/>
      <c r="DZ123" s="847"/>
    </row>
    <row r="124" spans="1:130" s="199" customFormat="1" ht="26.25" customHeight="1" thickBot="1" x14ac:dyDescent="0.2">
      <c r="A124" s="838"/>
      <c r="B124" s="839"/>
      <c r="C124" s="842" t="s">
        <v>435</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160.80000000000001</v>
      </c>
      <c r="BR124" s="852"/>
      <c r="BS124" s="852"/>
      <c r="BT124" s="852"/>
      <c r="BU124" s="852"/>
      <c r="BV124" s="852">
        <v>164.6</v>
      </c>
      <c r="BW124" s="852"/>
      <c r="BX124" s="852"/>
      <c r="BY124" s="852"/>
      <c r="BZ124" s="852"/>
      <c r="CA124" s="852">
        <v>162.9</v>
      </c>
      <c r="CB124" s="852"/>
      <c r="CC124" s="852"/>
      <c r="CD124" s="852"/>
      <c r="CE124" s="852"/>
      <c r="CF124" s="742"/>
      <c r="CG124" s="743"/>
      <c r="CH124" s="743"/>
      <c r="CI124" s="743"/>
      <c r="CJ124" s="883"/>
      <c r="CK124" s="891"/>
      <c r="CL124" s="891"/>
      <c r="CM124" s="891"/>
      <c r="CN124" s="891"/>
      <c r="CO124" s="892"/>
      <c r="CP124" s="856" t="s">
        <v>448</v>
      </c>
      <c r="CQ124" s="857"/>
      <c r="CR124" s="857"/>
      <c r="CS124" s="857"/>
      <c r="CT124" s="857"/>
      <c r="CU124" s="857"/>
      <c r="CV124" s="857"/>
      <c r="CW124" s="857"/>
      <c r="CX124" s="857"/>
      <c r="CY124" s="857"/>
      <c r="CZ124" s="857"/>
      <c r="DA124" s="857"/>
      <c r="DB124" s="857"/>
      <c r="DC124" s="857"/>
      <c r="DD124" s="857"/>
      <c r="DE124" s="857"/>
      <c r="DF124" s="858"/>
      <c r="DG124" s="780">
        <v>35341</v>
      </c>
      <c r="DH124" s="781"/>
      <c r="DI124" s="781"/>
      <c r="DJ124" s="781"/>
      <c r="DK124" s="782"/>
      <c r="DL124" s="783">
        <v>34615</v>
      </c>
      <c r="DM124" s="781"/>
      <c r="DN124" s="781"/>
      <c r="DO124" s="781"/>
      <c r="DP124" s="782"/>
      <c r="DQ124" s="783">
        <v>36419</v>
      </c>
      <c r="DR124" s="781"/>
      <c r="DS124" s="781"/>
      <c r="DT124" s="781"/>
      <c r="DU124" s="782"/>
      <c r="DV124" s="869">
        <v>0.5</v>
      </c>
      <c r="DW124" s="870"/>
      <c r="DX124" s="870"/>
      <c r="DY124" s="870"/>
      <c r="DZ124" s="871"/>
    </row>
    <row r="125" spans="1:130" s="199" customFormat="1" ht="26.25" customHeight="1" x14ac:dyDescent="0.15">
      <c r="A125" s="838"/>
      <c r="B125" s="839"/>
      <c r="C125" s="842" t="s">
        <v>437</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449</v>
      </c>
      <c r="CL125" s="873"/>
      <c r="CM125" s="873"/>
      <c r="CN125" s="873"/>
      <c r="CO125" s="874"/>
      <c r="CP125" s="881" t="s">
        <v>450</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439</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40205</v>
      </c>
      <c r="AB126" s="798"/>
      <c r="AC126" s="798"/>
      <c r="AD126" s="798"/>
      <c r="AE126" s="799"/>
      <c r="AF126" s="800">
        <v>10719</v>
      </c>
      <c r="AG126" s="798"/>
      <c r="AH126" s="798"/>
      <c r="AI126" s="798"/>
      <c r="AJ126" s="799"/>
      <c r="AK126" s="800">
        <v>8067</v>
      </c>
      <c r="AL126" s="798"/>
      <c r="AM126" s="798"/>
      <c r="AN126" s="798"/>
      <c r="AO126" s="799"/>
      <c r="AP126" s="845">
        <v>0.1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451</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452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453</v>
      </c>
      <c r="AY127" s="830"/>
      <c r="AZ127" s="830"/>
      <c r="BA127" s="830"/>
      <c r="BB127" s="830"/>
      <c r="BC127" s="830"/>
      <c r="BD127" s="830"/>
      <c r="BE127" s="831"/>
      <c r="BF127" s="829" t="s">
        <v>454</v>
      </c>
      <c r="BG127" s="830"/>
      <c r="BH127" s="830"/>
      <c r="BI127" s="830"/>
      <c r="BJ127" s="830"/>
      <c r="BK127" s="830"/>
      <c r="BL127" s="831"/>
      <c r="BM127" s="829" t="s">
        <v>455</v>
      </c>
      <c r="BN127" s="830"/>
      <c r="BO127" s="830"/>
      <c r="BP127" s="830"/>
      <c r="BQ127" s="830"/>
      <c r="BR127" s="830"/>
      <c r="BS127" s="831"/>
      <c r="BT127" s="829" t="s">
        <v>456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457</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459</v>
      </c>
      <c r="X128" s="816"/>
      <c r="Y128" s="816"/>
      <c r="Z128" s="817"/>
      <c r="AA128" s="818">
        <v>173127</v>
      </c>
      <c r="AB128" s="819"/>
      <c r="AC128" s="819"/>
      <c r="AD128" s="819"/>
      <c r="AE128" s="820"/>
      <c r="AF128" s="821">
        <v>106994</v>
      </c>
      <c r="AG128" s="819"/>
      <c r="AH128" s="819"/>
      <c r="AI128" s="819"/>
      <c r="AJ128" s="820"/>
      <c r="AK128" s="821">
        <v>101269</v>
      </c>
      <c r="AL128" s="819"/>
      <c r="AM128" s="819"/>
      <c r="AN128" s="819"/>
      <c r="AO128" s="820"/>
      <c r="AP128" s="822"/>
      <c r="AQ128" s="823"/>
      <c r="AR128" s="823"/>
      <c r="AS128" s="823"/>
      <c r="AT128" s="824"/>
      <c r="AU128" s="235"/>
      <c r="AV128" s="235"/>
      <c r="AW128" s="235"/>
      <c r="AX128" s="825" t="s">
        <v>460</v>
      </c>
      <c r="AY128" s="826"/>
      <c r="AZ128" s="826"/>
      <c r="BA128" s="826"/>
      <c r="BB128" s="826"/>
      <c r="BC128" s="826"/>
      <c r="BD128" s="826"/>
      <c r="BE128" s="827"/>
      <c r="BF128" s="804" t="s">
        <v>112</v>
      </c>
      <c r="BG128" s="805"/>
      <c r="BH128" s="805"/>
      <c r="BI128" s="805"/>
      <c r="BJ128" s="805"/>
      <c r="BK128" s="805"/>
      <c r="BL128" s="828"/>
      <c r="BM128" s="804">
        <v>13.45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461</v>
      </c>
      <c r="CQ128" s="746"/>
      <c r="CR128" s="746"/>
      <c r="CS128" s="746"/>
      <c r="CT128" s="746"/>
      <c r="CU128" s="746"/>
      <c r="CV128" s="746"/>
      <c r="CW128" s="746"/>
      <c r="CX128" s="746"/>
      <c r="CY128" s="746"/>
      <c r="CZ128" s="746"/>
      <c r="DA128" s="746"/>
      <c r="DB128" s="746"/>
      <c r="DC128" s="746"/>
      <c r="DD128" s="746"/>
      <c r="DE128" s="746"/>
      <c r="DF128" s="747"/>
      <c r="DG128" s="808">
        <v>160447</v>
      </c>
      <c r="DH128" s="809"/>
      <c r="DI128" s="809"/>
      <c r="DJ128" s="809"/>
      <c r="DK128" s="809"/>
      <c r="DL128" s="809">
        <v>143019</v>
      </c>
      <c r="DM128" s="809"/>
      <c r="DN128" s="809"/>
      <c r="DO128" s="809"/>
      <c r="DP128" s="809"/>
      <c r="DQ128" s="809">
        <v>125590</v>
      </c>
      <c r="DR128" s="809"/>
      <c r="DS128" s="809"/>
      <c r="DT128" s="809"/>
      <c r="DU128" s="809"/>
      <c r="DV128" s="810">
        <v>1.6</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462</v>
      </c>
      <c r="X129" s="795"/>
      <c r="Y129" s="795"/>
      <c r="Z129" s="796"/>
      <c r="AA129" s="797">
        <v>9465152</v>
      </c>
      <c r="AB129" s="798"/>
      <c r="AC129" s="798"/>
      <c r="AD129" s="798"/>
      <c r="AE129" s="799"/>
      <c r="AF129" s="800">
        <v>9521295</v>
      </c>
      <c r="AG129" s="798"/>
      <c r="AH129" s="798"/>
      <c r="AI129" s="798"/>
      <c r="AJ129" s="799"/>
      <c r="AK129" s="800">
        <v>9339380</v>
      </c>
      <c r="AL129" s="798"/>
      <c r="AM129" s="798"/>
      <c r="AN129" s="798"/>
      <c r="AO129" s="799"/>
      <c r="AP129" s="801"/>
      <c r="AQ129" s="802"/>
      <c r="AR129" s="802"/>
      <c r="AS129" s="802"/>
      <c r="AT129" s="803"/>
      <c r="AU129" s="237"/>
      <c r="AV129" s="237"/>
      <c r="AW129" s="237"/>
      <c r="AX129" s="767" t="s">
        <v>463</v>
      </c>
      <c r="AY129" s="768"/>
      <c r="AZ129" s="768"/>
      <c r="BA129" s="768"/>
      <c r="BB129" s="768"/>
      <c r="BC129" s="768"/>
      <c r="BD129" s="768"/>
      <c r="BE129" s="769"/>
      <c r="BF129" s="787" t="s">
        <v>112</v>
      </c>
      <c r="BG129" s="788"/>
      <c r="BH129" s="788"/>
      <c r="BI129" s="788"/>
      <c r="BJ129" s="788"/>
      <c r="BK129" s="788"/>
      <c r="BL129" s="789"/>
      <c r="BM129" s="787">
        <v>18.45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465</v>
      </c>
      <c r="X130" s="795"/>
      <c r="Y130" s="795"/>
      <c r="Z130" s="796"/>
      <c r="AA130" s="797">
        <v>1735042</v>
      </c>
      <c r="AB130" s="798"/>
      <c r="AC130" s="798"/>
      <c r="AD130" s="798"/>
      <c r="AE130" s="799"/>
      <c r="AF130" s="800">
        <v>1599797</v>
      </c>
      <c r="AG130" s="798"/>
      <c r="AH130" s="798"/>
      <c r="AI130" s="798"/>
      <c r="AJ130" s="799"/>
      <c r="AK130" s="800">
        <v>1510483</v>
      </c>
      <c r="AL130" s="798"/>
      <c r="AM130" s="798"/>
      <c r="AN130" s="798"/>
      <c r="AO130" s="799"/>
      <c r="AP130" s="801"/>
      <c r="AQ130" s="802"/>
      <c r="AR130" s="802"/>
      <c r="AS130" s="802"/>
      <c r="AT130" s="803"/>
      <c r="AU130" s="237"/>
      <c r="AV130" s="237"/>
      <c r="AW130" s="237"/>
      <c r="AX130" s="767" t="s">
        <v>466</v>
      </c>
      <c r="AY130" s="768"/>
      <c r="AZ130" s="768"/>
      <c r="BA130" s="768"/>
      <c r="BB130" s="768"/>
      <c r="BC130" s="768"/>
      <c r="BD130" s="768"/>
      <c r="BE130" s="769"/>
      <c r="BF130" s="770">
        <v>11.2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467</v>
      </c>
      <c r="X131" s="778"/>
      <c r="Y131" s="778"/>
      <c r="Z131" s="779"/>
      <c r="AA131" s="780">
        <v>7730110</v>
      </c>
      <c r="AB131" s="781"/>
      <c r="AC131" s="781"/>
      <c r="AD131" s="781"/>
      <c r="AE131" s="782"/>
      <c r="AF131" s="783">
        <v>7921498</v>
      </c>
      <c r="AG131" s="781"/>
      <c r="AH131" s="781"/>
      <c r="AI131" s="781"/>
      <c r="AJ131" s="782"/>
      <c r="AK131" s="783">
        <v>7828897</v>
      </c>
      <c r="AL131" s="781"/>
      <c r="AM131" s="781"/>
      <c r="AN131" s="781"/>
      <c r="AO131" s="782"/>
      <c r="AP131" s="784"/>
      <c r="AQ131" s="785"/>
      <c r="AR131" s="785"/>
      <c r="AS131" s="785"/>
      <c r="AT131" s="786"/>
      <c r="AU131" s="237"/>
      <c r="AV131" s="237"/>
      <c r="AW131" s="237"/>
      <c r="AX131" s="745" t="s">
        <v>468</v>
      </c>
      <c r="AY131" s="746"/>
      <c r="AZ131" s="746"/>
      <c r="BA131" s="746"/>
      <c r="BB131" s="746"/>
      <c r="BC131" s="746"/>
      <c r="BD131" s="746"/>
      <c r="BE131" s="747"/>
      <c r="BF131" s="748">
        <v>162.9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470</v>
      </c>
      <c r="W132" s="758"/>
      <c r="X132" s="758"/>
      <c r="Y132" s="758"/>
      <c r="Z132" s="759"/>
      <c r="AA132" s="760">
        <v>11.242750750000001</v>
      </c>
      <c r="AB132" s="761"/>
      <c r="AC132" s="761"/>
      <c r="AD132" s="761"/>
      <c r="AE132" s="762"/>
      <c r="AF132" s="763">
        <v>10.711509360000001</v>
      </c>
      <c r="AG132" s="761"/>
      <c r="AH132" s="761"/>
      <c r="AI132" s="761"/>
      <c r="AJ132" s="762"/>
      <c r="AK132" s="763">
        <v>11.82120546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471</v>
      </c>
      <c r="W133" s="737"/>
      <c r="X133" s="737"/>
      <c r="Y133" s="737"/>
      <c r="Z133" s="738"/>
      <c r="AA133" s="739">
        <v>13.3</v>
      </c>
      <c r="AB133" s="740"/>
      <c r="AC133" s="740"/>
      <c r="AD133" s="740"/>
      <c r="AE133" s="741"/>
      <c r="AF133" s="739">
        <v>11.6</v>
      </c>
      <c r="AG133" s="740"/>
      <c r="AH133" s="740"/>
      <c r="AI133" s="740"/>
      <c r="AJ133" s="741"/>
      <c r="AK133" s="739">
        <v>11.2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link="1"/>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472</v>
      </c>
      <c r="B5" s="248"/>
      <c r="C5" s="248"/>
      <c r="D5" s="248"/>
      <c r="E5" s="248"/>
      <c r="F5" s="248"/>
      <c r="G5" s="248"/>
      <c r="H5" s="248"/>
      <c r="I5" s="248"/>
      <c r="J5" s="248"/>
      <c r="K5" s="248"/>
      <c r="L5" s="248"/>
      <c r="M5" s="248"/>
      <c r="N5" s="248"/>
      <c r="O5" s="249"/>
    </row>
    <row r="6" spans="1:16" x14ac:dyDescent="0.15">
      <c r="A6" s="250"/>
      <c r="B6" s="246"/>
      <c r="C6" s="246"/>
      <c r="D6" s="246"/>
      <c r="E6" s="246"/>
      <c r="F6" s="246"/>
      <c r="G6" s="251" t="s">
        <v>473</v>
      </c>
      <c r="H6" s="251"/>
      <c r="I6" s="251"/>
      <c r="J6" s="251"/>
      <c r="K6" s="246"/>
      <c r="L6" s="246"/>
      <c r="M6" s="246"/>
      <c r="N6" s="246"/>
    </row>
    <row r="7" spans="1:16" x14ac:dyDescent="0.15">
      <c r="A7" s="250"/>
      <c r="B7" s="246"/>
      <c r="C7" s="246"/>
      <c r="D7" s="246"/>
      <c r="E7" s="246"/>
      <c r="F7" s="246"/>
      <c r="G7" s="253"/>
      <c r="H7" s="254"/>
      <c r="I7" s="254"/>
      <c r="J7" s="255"/>
      <c r="K7" s="1149" t="s">
        <v>474</v>
      </c>
      <c r="L7" s="256"/>
      <c r="M7" s="257" t="s">
        <v>475</v>
      </c>
      <c r="N7" s="258"/>
    </row>
    <row r="8" spans="1:16" x14ac:dyDescent="0.15">
      <c r="A8" s="250"/>
      <c r="B8" s="246"/>
      <c r="C8" s="246"/>
      <c r="D8" s="246"/>
      <c r="E8" s="246"/>
      <c r="F8" s="246"/>
      <c r="G8" s="259"/>
      <c r="H8" s="260"/>
      <c r="I8" s="260"/>
      <c r="J8" s="261"/>
      <c r="K8" s="1150"/>
      <c r="L8" s="262" t="s">
        <v>476</v>
      </c>
      <c r="M8" s="263" t="s">
        <v>477</v>
      </c>
      <c r="N8" s="264" t="s">
        <v>478</v>
      </c>
    </row>
    <row r="9" spans="1:16" x14ac:dyDescent="0.15">
      <c r="A9" s="250"/>
      <c r="B9" s="246"/>
      <c r="C9" s="246"/>
      <c r="D9" s="246"/>
      <c r="E9" s="246"/>
      <c r="F9" s="246"/>
      <c r="G9" s="1163" t="s">
        <v>479</v>
      </c>
      <c r="H9" s="1164"/>
      <c r="I9" s="1164"/>
      <c r="J9" s="1165"/>
      <c r="K9" s="265">
        <v>2473092</v>
      </c>
      <c r="L9" s="266">
        <v>81690</v>
      </c>
      <c r="M9" s="267">
        <v>83477</v>
      </c>
      <c r="N9" s="268">
        <v>-2.1</v>
      </c>
    </row>
    <row r="10" spans="1:16" x14ac:dyDescent="0.15">
      <c r="A10" s="250"/>
      <c r="B10" s="246"/>
      <c r="C10" s="246"/>
      <c r="D10" s="246"/>
      <c r="E10" s="246"/>
      <c r="F10" s="246"/>
      <c r="G10" s="1163" t="s">
        <v>480</v>
      </c>
      <c r="H10" s="1164"/>
      <c r="I10" s="1164"/>
      <c r="J10" s="1165"/>
      <c r="K10" s="269">
        <v>246200</v>
      </c>
      <c r="L10" s="270">
        <v>8132</v>
      </c>
      <c r="M10" s="271">
        <v>6313</v>
      </c>
      <c r="N10" s="272">
        <v>28.8</v>
      </c>
    </row>
    <row r="11" spans="1:16" ht="13.5" customHeight="1" x14ac:dyDescent="0.15">
      <c r="A11" s="250"/>
      <c r="B11" s="246"/>
      <c r="C11" s="246"/>
      <c r="D11" s="246"/>
      <c r="E11" s="246"/>
      <c r="F11" s="246"/>
      <c r="G11" s="1163" t="s">
        <v>481</v>
      </c>
      <c r="H11" s="1164"/>
      <c r="I11" s="1164"/>
      <c r="J11" s="1165"/>
      <c r="K11" s="269">
        <v>303435</v>
      </c>
      <c r="L11" s="270">
        <v>10023</v>
      </c>
      <c r="M11" s="271">
        <v>8598</v>
      </c>
      <c r="N11" s="272">
        <v>16.600000000000001</v>
      </c>
    </row>
    <row r="12" spans="1:16" ht="13.5" customHeight="1" x14ac:dyDescent="0.15">
      <c r="A12" s="250"/>
      <c r="B12" s="246"/>
      <c r="C12" s="246"/>
      <c r="D12" s="246"/>
      <c r="E12" s="246"/>
      <c r="F12" s="246"/>
      <c r="G12" s="1163" t="s">
        <v>482</v>
      </c>
      <c r="H12" s="1164"/>
      <c r="I12" s="1164"/>
      <c r="J12" s="1165"/>
      <c r="K12" s="269">
        <v>506</v>
      </c>
      <c r="L12" s="270">
        <v>17</v>
      </c>
      <c r="M12" s="271">
        <v>1600</v>
      </c>
      <c r="N12" s="272">
        <v>-98.9</v>
      </c>
    </row>
    <row r="13" spans="1:16" ht="13.5" customHeight="1" x14ac:dyDescent="0.15">
      <c r="A13" s="250"/>
      <c r="B13" s="246"/>
      <c r="C13" s="246"/>
      <c r="D13" s="246"/>
      <c r="E13" s="246"/>
      <c r="F13" s="246"/>
      <c r="G13" s="1163" t="s">
        <v>483</v>
      </c>
      <c r="H13" s="1164"/>
      <c r="I13" s="1164"/>
      <c r="J13" s="1165"/>
      <c r="K13" s="269" t="s">
        <v>484</v>
      </c>
      <c r="L13" s="270" t="s">
        <v>484</v>
      </c>
      <c r="M13" s="271" t="s">
        <v>484</v>
      </c>
      <c r="N13" s="272" t="s">
        <v>484</v>
      </c>
    </row>
    <row r="14" spans="1:16" ht="13.5" customHeight="1" x14ac:dyDescent="0.15">
      <c r="A14" s="250"/>
      <c r="B14" s="246"/>
      <c r="C14" s="246"/>
      <c r="D14" s="246"/>
      <c r="E14" s="246"/>
      <c r="F14" s="246"/>
      <c r="G14" s="1163" t="s">
        <v>485</v>
      </c>
      <c r="H14" s="1164"/>
      <c r="I14" s="1164"/>
      <c r="J14" s="1165"/>
      <c r="K14" s="269">
        <v>79646</v>
      </c>
      <c r="L14" s="270">
        <v>2631</v>
      </c>
      <c r="M14" s="271">
        <v>3683</v>
      </c>
      <c r="N14" s="272">
        <v>-28.6</v>
      </c>
    </row>
    <row r="15" spans="1:16" ht="13.5" customHeight="1" x14ac:dyDescent="0.15">
      <c r="A15" s="250"/>
      <c r="B15" s="246"/>
      <c r="C15" s="246"/>
      <c r="D15" s="246"/>
      <c r="E15" s="246"/>
      <c r="F15" s="246"/>
      <c r="G15" s="1163" t="s">
        <v>486</v>
      </c>
      <c r="H15" s="1164"/>
      <c r="I15" s="1164"/>
      <c r="J15" s="1165"/>
      <c r="K15" s="269">
        <v>72742</v>
      </c>
      <c r="L15" s="270">
        <v>2403</v>
      </c>
      <c r="M15" s="271">
        <v>1742</v>
      </c>
      <c r="N15" s="272">
        <v>37.9</v>
      </c>
    </row>
    <row r="16" spans="1:16" x14ac:dyDescent="0.15">
      <c r="A16" s="250"/>
      <c r="B16" s="246"/>
      <c r="C16" s="246"/>
      <c r="D16" s="246"/>
      <c r="E16" s="246"/>
      <c r="F16" s="246"/>
      <c r="G16" s="1166" t="s">
        <v>487</v>
      </c>
      <c r="H16" s="1167"/>
      <c r="I16" s="1167"/>
      <c r="J16" s="1168"/>
      <c r="K16" s="270">
        <v>-242858</v>
      </c>
      <c r="L16" s="270">
        <v>-8022</v>
      </c>
      <c r="M16" s="271">
        <v>-8939</v>
      </c>
      <c r="N16" s="272">
        <v>-10.3</v>
      </c>
    </row>
    <row r="17" spans="1:16" x14ac:dyDescent="0.15">
      <c r="A17" s="250"/>
      <c r="B17" s="246"/>
      <c r="C17" s="246"/>
      <c r="D17" s="246"/>
      <c r="E17" s="246"/>
      <c r="F17" s="246"/>
      <c r="G17" s="1166" t="s">
        <v>170</v>
      </c>
      <c r="H17" s="1167"/>
      <c r="I17" s="1167"/>
      <c r="J17" s="1168"/>
      <c r="K17" s="270">
        <v>2932763</v>
      </c>
      <c r="L17" s="270">
        <v>96874</v>
      </c>
      <c r="M17" s="271">
        <v>96475</v>
      </c>
      <c r="N17" s="272">
        <v>0.4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488</v>
      </c>
      <c r="H19" s="246"/>
      <c r="I19" s="246"/>
      <c r="J19" s="246"/>
      <c r="K19" s="246"/>
      <c r="L19" s="246"/>
      <c r="M19" s="246"/>
      <c r="N19" s="246"/>
    </row>
    <row r="20" spans="1:16" x14ac:dyDescent="0.15">
      <c r="A20" s="250"/>
      <c r="B20" s="246"/>
      <c r="C20" s="246"/>
      <c r="D20" s="246"/>
      <c r="E20" s="246"/>
      <c r="F20" s="246"/>
      <c r="G20" s="274"/>
      <c r="H20" s="275"/>
      <c r="I20" s="275"/>
      <c r="J20" s="276"/>
      <c r="K20" s="277" t="s">
        <v>489</v>
      </c>
      <c r="L20" s="278" t="s">
        <v>490</v>
      </c>
      <c r="M20" s="279" t="s">
        <v>491</v>
      </c>
      <c r="N20" s="280"/>
    </row>
    <row r="21" spans="1:16" s="286" customFormat="1" x14ac:dyDescent="0.15">
      <c r="A21" s="281"/>
      <c r="B21" s="251"/>
      <c r="C21" s="251"/>
      <c r="D21" s="251"/>
      <c r="E21" s="251"/>
      <c r="F21" s="251"/>
      <c r="G21" s="1160" t="s">
        <v>492</v>
      </c>
      <c r="H21" s="1161"/>
      <c r="I21" s="1161"/>
      <c r="J21" s="1162"/>
      <c r="K21" s="282">
        <v>10.67</v>
      </c>
      <c r="L21" s="283">
        <v>9.61</v>
      </c>
      <c r="M21" s="284">
        <v>1.06</v>
      </c>
      <c r="N21" s="251"/>
      <c r="O21" s="285"/>
      <c r="P21" s="281"/>
    </row>
    <row r="22" spans="1:16" s="286" customFormat="1" x14ac:dyDescent="0.15">
      <c r="A22" s="281"/>
      <c r="B22" s="251"/>
      <c r="C22" s="251"/>
      <c r="D22" s="251"/>
      <c r="E22" s="251"/>
      <c r="F22" s="251"/>
      <c r="G22" s="1160" t="s">
        <v>493</v>
      </c>
      <c r="H22" s="1161"/>
      <c r="I22" s="1161"/>
      <c r="J22" s="1162"/>
      <c r="K22" s="287">
        <v>93.1</v>
      </c>
      <c r="L22" s="288">
        <v>97.6</v>
      </c>
      <c r="M22" s="289">
        <v>-4.5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496</v>
      </c>
      <c r="H29" s="251"/>
      <c r="I29" s="251"/>
      <c r="J29" s="251"/>
      <c r="K29" s="246"/>
      <c r="L29" s="246"/>
      <c r="M29" s="246"/>
      <c r="N29" s="246"/>
      <c r="O29" s="295"/>
    </row>
    <row r="30" spans="1:16" x14ac:dyDescent="0.15">
      <c r="A30" s="250"/>
      <c r="B30" s="246"/>
      <c r="C30" s="246"/>
      <c r="D30" s="246"/>
      <c r="E30" s="246"/>
      <c r="F30" s="246"/>
      <c r="G30" s="253"/>
      <c r="H30" s="254"/>
      <c r="I30" s="254"/>
      <c r="J30" s="255"/>
      <c r="K30" s="1149" t="s">
        <v>474</v>
      </c>
      <c r="L30" s="256"/>
      <c r="M30" s="257" t="s">
        <v>475</v>
      </c>
      <c r="N30" s="258"/>
    </row>
    <row r="31" spans="1:16" x14ac:dyDescent="0.15">
      <c r="A31" s="250"/>
      <c r="B31" s="246"/>
      <c r="C31" s="246"/>
      <c r="D31" s="246"/>
      <c r="E31" s="246"/>
      <c r="F31" s="246"/>
      <c r="G31" s="259"/>
      <c r="H31" s="260"/>
      <c r="I31" s="260"/>
      <c r="J31" s="261"/>
      <c r="K31" s="1150"/>
      <c r="L31" s="262" t="s">
        <v>476</v>
      </c>
      <c r="M31" s="263" t="s">
        <v>477</v>
      </c>
      <c r="N31" s="264" t="s">
        <v>478</v>
      </c>
    </row>
    <row r="32" spans="1:16" ht="27" customHeight="1" x14ac:dyDescent="0.15">
      <c r="A32" s="250"/>
      <c r="B32" s="246"/>
      <c r="C32" s="246"/>
      <c r="D32" s="246"/>
      <c r="E32" s="246"/>
      <c r="F32" s="246"/>
      <c r="G32" s="1151" t="s">
        <v>497</v>
      </c>
      <c r="H32" s="1152"/>
      <c r="I32" s="1152"/>
      <c r="J32" s="1153"/>
      <c r="K32" s="296">
        <v>1828099</v>
      </c>
      <c r="L32" s="296">
        <v>60385</v>
      </c>
      <c r="M32" s="297">
        <v>62872</v>
      </c>
      <c r="N32" s="298">
        <v>-4</v>
      </c>
    </row>
    <row r="33" spans="1:16" ht="13.5" customHeight="1" x14ac:dyDescent="0.15">
      <c r="A33" s="250"/>
      <c r="B33" s="246"/>
      <c r="C33" s="246"/>
      <c r="D33" s="246"/>
      <c r="E33" s="246"/>
      <c r="F33" s="246"/>
      <c r="G33" s="1151" t="s">
        <v>498</v>
      </c>
      <c r="H33" s="1152"/>
      <c r="I33" s="1152"/>
      <c r="J33" s="1153"/>
      <c r="K33" s="296" t="s">
        <v>484</v>
      </c>
      <c r="L33" s="296" t="s">
        <v>484</v>
      </c>
      <c r="M33" s="297" t="s">
        <v>484</v>
      </c>
      <c r="N33" s="298" t="s">
        <v>484</v>
      </c>
    </row>
    <row r="34" spans="1:16" ht="27" customHeight="1" x14ac:dyDescent="0.15">
      <c r="A34" s="250"/>
      <c r="B34" s="246"/>
      <c r="C34" s="246"/>
      <c r="D34" s="246"/>
      <c r="E34" s="246"/>
      <c r="F34" s="246"/>
      <c r="G34" s="1151" t="s">
        <v>499</v>
      </c>
      <c r="H34" s="1152"/>
      <c r="I34" s="1152"/>
      <c r="J34" s="1153"/>
      <c r="K34" s="296" t="s">
        <v>484</v>
      </c>
      <c r="L34" s="296" t="s">
        <v>484</v>
      </c>
      <c r="M34" s="297">
        <v>20</v>
      </c>
      <c r="N34" s="298" t="s">
        <v>484</v>
      </c>
    </row>
    <row r="35" spans="1:16" ht="27" customHeight="1" x14ac:dyDescent="0.15">
      <c r="A35" s="250"/>
      <c r="B35" s="246"/>
      <c r="C35" s="246"/>
      <c r="D35" s="246"/>
      <c r="E35" s="246"/>
      <c r="F35" s="246"/>
      <c r="G35" s="1151" t="s">
        <v>500</v>
      </c>
      <c r="H35" s="1152"/>
      <c r="I35" s="1152"/>
      <c r="J35" s="1153"/>
      <c r="K35" s="296">
        <v>643012</v>
      </c>
      <c r="L35" s="296">
        <v>21240</v>
      </c>
      <c r="M35" s="297">
        <v>17600</v>
      </c>
      <c r="N35" s="298">
        <v>20.7</v>
      </c>
    </row>
    <row r="36" spans="1:16" ht="27" customHeight="1" x14ac:dyDescent="0.15">
      <c r="A36" s="250"/>
      <c r="B36" s="246"/>
      <c r="C36" s="246"/>
      <c r="D36" s="246"/>
      <c r="E36" s="246"/>
      <c r="F36" s="246"/>
      <c r="G36" s="1151" t="s">
        <v>501</v>
      </c>
      <c r="H36" s="1152"/>
      <c r="I36" s="1152"/>
      <c r="J36" s="1153"/>
      <c r="K36" s="296">
        <v>45754</v>
      </c>
      <c r="L36" s="296">
        <v>1511</v>
      </c>
      <c r="M36" s="297">
        <v>3568</v>
      </c>
      <c r="N36" s="298">
        <v>-57.7</v>
      </c>
    </row>
    <row r="37" spans="1:16" ht="13.5" customHeight="1" x14ac:dyDescent="0.15">
      <c r="A37" s="250"/>
      <c r="B37" s="246"/>
      <c r="C37" s="246"/>
      <c r="D37" s="246"/>
      <c r="E37" s="246"/>
      <c r="F37" s="246"/>
      <c r="G37" s="1151" t="s">
        <v>502</v>
      </c>
      <c r="H37" s="1152"/>
      <c r="I37" s="1152"/>
      <c r="J37" s="1153"/>
      <c r="K37" s="296">
        <v>20357</v>
      </c>
      <c r="L37" s="296">
        <v>672</v>
      </c>
      <c r="M37" s="297">
        <v>1129</v>
      </c>
      <c r="N37" s="298">
        <v>-40.5</v>
      </c>
    </row>
    <row r="38" spans="1:16" ht="27" customHeight="1" x14ac:dyDescent="0.15">
      <c r="A38" s="250"/>
      <c r="B38" s="246"/>
      <c r="C38" s="246"/>
      <c r="D38" s="246"/>
      <c r="E38" s="246"/>
      <c r="F38" s="246"/>
      <c r="G38" s="1154" t="s">
        <v>503</v>
      </c>
      <c r="H38" s="1155"/>
      <c r="I38" s="1155"/>
      <c r="J38" s="1156"/>
      <c r="K38" s="299" t="s">
        <v>484</v>
      </c>
      <c r="L38" s="299" t="s">
        <v>484</v>
      </c>
      <c r="M38" s="300">
        <v>2</v>
      </c>
      <c r="N38" s="301" t="s">
        <v>484</v>
      </c>
      <c r="O38" s="295"/>
    </row>
    <row r="39" spans="1:16" x14ac:dyDescent="0.15">
      <c r="A39" s="250"/>
      <c r="B39" s="246"/>
      <c r="C39" s="246"/>
      <c r="D39" s="246"/>
      <c r="E39" s="246"/>
      <c r="F39" s="246"/>
      <c r="G39" s="1154" t="s">
        <v>504</v>
      </c>
      <c r="H39" s="1155"/>
      <c r="I39" s="1155"/>
      <c r="J39" s="1156"/>
      <c r="K39" s="302">
        <v>-101269</v>
      </c>
      <c r="L39" s="302">
        <v>-3345</v>
      </c>
      <c r="M39" s="303">
        <v>-3135</v>
      </c>
      <c r="N39" s="304">
        <v>6.7</v>
      </c>
      <c r="O39" s="295"/>
    </row>
    <row r="40" spans="1:16" ht="27" customHeight="1" x14ac:dyDescent="0.15">
      <c r="A40" s="250"/>
      <c r="B40" s="246"/>
      <c r="C40" s="246"/>
      <c r="D40" s="246"/>
      <c r="E40" s="246"/>
      <c r="F40" s="246"/>
      <c r="G40" s="1151" t="s">
        <v>505</v>
      </c>
      <c r="H40" s="1152"/>
      <c r="I40" s="1152"/>
      <c r="J40" s="1153"/>
      <c r="K40" s="302">
        <v>-1510483</v>
      </c>
      <c r="L40" s="302">
        <v>-49894</v>
      </c>
      <c r="M40" s="303">
        <v>-59327</v>
      </c>
      <c r="N40" s="304">
        <v>-15.9</v>
      </c>
      <c r="O40" s="295"/>
    </row>
    <row r="41" spans="1:16" x14ac:dyDescent="0.15">
      <c r="A41" s="250"/>
      <c r="B41" s="246"/>
      <c r="C41" s="246"/>
      <c r="D41" s="246"/>
      <c r="E41" s="246"/>
      <c r="F41" s="246"/>
      <c r="G41" s="1157" t="s">
        <v>281</v>
      </c>
      <c r="H41" s="1158"/>
      <c r="I41" s="1158"/>
      <c r="J41" s="1159"/>
      <c r="K41" s="296">
        <v>925470</v>
      </c>
      <c r="L41" s="302">
        <v>30570</v>
      </c>
      <c r="M41" s="303">
        <v>22729</v>
      </c>
      <c r="N41" s="304">
        <v>34.5</v>
      </c>
      <c r="O41" s="295"/>
    </row>
    <row r="42" spans="1:16" x14ac:dyDescent="0.15">
      <c r="A42" s="250"/>
      <c r="B42" s="246"/>
      <c r="C42" s="246"/>
      <c r="D42" s="246"/>
      <c r="E42" s="246"/>
      <c r="F42" s="246"/>
      <c r="G42" s="305" t="s">
        <v>506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508</v>
      </c>
      <c r="H48" s="310"/>
      <c r="I48" s="310"/>
      <c r="J48" s="310"/>
      <c r="K48" s="310"/>
      <c r="L48" s="310"/>
      <c r="M48" s="311"/>
      <c r="N48" s="310"/>
    </row>
    <row r="49" spans="1:14" ht="13.5" customHeight="1" x14ac:dyDescent="0.15">
      <c r="A49" s="250"/>
      <c r="B49" s="246"/>
      <c r="C49" s="246"/>
      <c r="D49" s="246"/>
      <c r="E49" s="246"/>
      <c r="F49" s="246"/>
      <c r="G49" s="312"/>
      <c r="H49" s="313"/>
      <c r="I49" s="1144" t="s">
        <v>474</v>
      </c>
      <c r="J49" s="1146" t="s">
        <v>509</v>
      </c>
      <c r="K49" s="1147"/>
      <c r="L49" s="1147"/>
      <c r="M49" s="1147"/>
      <c r="N49" s="1148"/>
    </row>
    <row r="50" spans="1:14" x14ac:dyDescent="0.15">
      <c r="A50" s="250"/>
      <c r="B50" s="246"/>
      <c r="C50" s="246"/>
      <c r="D50" s="246"/>
      <c r="E50" s="246"/>
      <c r="F50" s="246"/>
      <c r="G50" s="314"/>
      <c r="H50" s="315"/>
      <c r="I50" s="1145"/>
      <c r="J50" s="316" t="s">
        <v>510</v>
      </c>
      <c r="K50" s="317" t="s">
        <v>511</v>
      </c>
      <c r="L50" s="318" t="s">
        <v>512</v>
      </c>
      <c r="M50" s="319" t="s">
        <v>513</v>
      </c>
      <c r="N50" s="320" t="s">
        <v>514</v>
      </c>
    </row>
    <row r="51" spans="1:14" x14ac:dyDescent="0.15">
      <c r="A51" s="250"/>
      <c r="B51" s="246"/>
      <c r="C51" s="246"/>
      <c r="D51" s="246"/>
      <c r="E51" s="246"/>
      <c r="F51" s="246"/>
      <c r="G51" s="312" t="s">
        <v>515</v>
      </c>
      <c r="H51" s="313"/>
      <c r="I51" s="321">
        <v>2206669</v>
      </c>
      <c r="J51" s="322">
        <v>70485</v>
      </c>
      <c r="K51" s="323">
        <v>22.4</v>
      </c>
      <c r="L51" s="324">
        <v>70489</v>
      </c>
      <c r="M51" s="325">
        <v>5.0999999999999996</v>
      </c>
      <c r="N51" s="326">
        <v>17.3</v>
      </c>
    </row>
    <row r="52" spans="1:14" x14ac:dyDescent="0.15">
      <c r="A52" s="250"/>
      <c r="B52" s="246"/>
      <c r="C52" s="246"/>
      <c r="D52" s="246"/>
      <c r="E52" s="246"/>
      <c r="F52" s="246"/>
      <c r="G52" s="327"/>
      <c r="H52" s="328" t="s">
        <v>516</v>
      </c>
      <c r="I52" s="329">
        <v>640654</v>
      </c>
      <c r="J52" s="330">
        <v>20464</v>
      </c>
      <c r="K52" s="331">
        <v>-26.4</v>
      </c>
      <c r="L52" s="332">
        <v>37817</v>
      </c>
      <c r="M52" s="333">
        <v>1.8</v>
      </c>
      <c r="N52" s="334">
        <v>-28.2</v>
      </c>
    </row>
    <row r="53" spans="1:14" x14ac:dyDescent="0.15">
      <c r="A53" s="250"/>
      <c r="B53" s="246"/>
      <c r="C53" s="246"/>
      <c r="D53" s="246"/>
      <c r="E53" s="246"/>
      <c r="F53" s="246"/>
      <c r="G53" s="312" t="s">
        <v>517</v>
      </c>
      <c r="H53" s="313"/>
      <c r="I53" s="321">
        <v>2511694</v>
      </c>
      <c r="J53" s="322">
        <v>80746</v>
      </c>
      <c r="K53" s="323">
        <v>14.6</v>
      </c>
      <c r="L53" s="324">
        <v>84389</v>
      </c>
      <c r="M53" s="325">
        <v>19.7</v>
      </c>
      <c r="N53" s="326">
        <v>-5.0999999999999996</v>
      </c>
    </row>
    <row r="54" spans="1:14" x14ac:dyDescent="0.15">
      <c r="A54" s="250"/>
      <c r="B54" s="246"/>
      <c r="C54" s="246"/>
      <c r="D54" s="246"/>
      <c r="E54" s="246"/>
      <c r="F54" s="246"/>
      <c r="G54" s="327"/>
      <c r="H54" s="328" t="s">
        <v>516</v>
      </c>
      <c r="I54" s="329">
        <v>1108115</v>
      </c>
      <c r="J54" s="330">
        <v>35624</v>
      </c>
      <c r="K54" s="331">
        <v>74.099999999999994</v>
      </c>
      <c r="L54" s="332">
        <v>44339</v>
      </c>
      <c r="M54" s="333">
        <v>17.2</v>
      </c>
      <c r="N54" s="334">
        <v>56.9</v>
      </c>
    </row>
    <row r="55" spans="1:14" x14ac:dyDescent="0.15">
      <c r="A55" s="250"/>
      <c r="B55" s="246"/>
      <c r="C55" s="246"/>
      <c r="D55" s="246"/>
      <c r="E55" s="246"/>
      <c r="F55" s="246"/>
      <c r="G55" s="312" t="s">
        <v>518</v>
      </c>
      <c r="H55" s="313"/>
      <c r="I55" s="321">
        <v>2898686</v>
      </c>
      <c r="J55" s="322">
        <v>94031</v>
      </c>
      <c r="K55" s="323">
        <v>16.5</v>
      </c>
      <c r="L55" s="324">
        <v>83623</v>
      </c>
      <c r="M55" s="325">
        <v>-0.9</v>
      </c>
      <c r="N55" s="326">
        <v>17.399999999999999</v>
      </c>
    </row>
    <row r="56" spans="1:14" x14ac:dyDescent="0.15">
      <c r="A56" s="250"/>
      <c r="B56" s="246"/>
      <c r="C56" s="246"/>
      <c r="D56" s="246"/>
      <c r="E56" s="246"/>
      <c r="F56" s="246"/>
      <c r="G56" s="327"/>
      <c r="H56" s="328" t="s">
        <v>516</v>
      </c>
      <c r="I56" s="329">
        <v>1975676</v>
      </c>
      <c r="J56" s="330">
        <v>64089</v>
      </c>
      <c r="K56" s="331">
        <v>79.900000000000006</v>
      </c>
      <c r="L56" s="332">
        <v>48787</v>
      </c>
      <c r="M56" s="333">
        <v>10</v>
      </c>
      <c r="N56" s="334">
        <v>69.900000000000006</v>
      </c>
    </row>
    <row r="57" spans="1:14" x14ac:dyDescent="0.15">
      <c r="A57" s="250"/>
      <c r="B57" s="246"/>
      <c r="C57" s="246"/>
      <c r="D57" s="246"/>
      <c r="E57" s="246"/>
      <c r="F57" s="246"/>
      <c r="G57" s="312" t="s">
        <v>519</v>
      </c>
      <c r="H57" s="313"/>
      <c r="I57" s="321">
        <v>3151652</v>
      </c>
      <c r="J57" s="322">
        <v>103137</v>
      </c>
      <c r="K57" s="323">
        <v>9.6999999999999993</v>
      </c>
      <c r="L57" s="324">
        <v>87974</v>
      </c>
      <c r="M57" s="325">
        <v>5.2</v>
      </c>
      <c r="N57" s="326">
        <v>4.5</v>
      </c>
    </row>
    <row r="58" spans="1:14" x14ac:dyDescent="0.15">
      <c r="A58" s="250"/>
      <c r="B58" s="246"/>
      <c r="C58" s="246"/>
      <c r="D58" s="246"/>
      <c r="E58" s="246"/>
      <c r="F58" s="246"/>
      <c r="G58" s="327"/>
      <c r="H58" s="328" t="s">
        <v>516</v>
      </c>
      <c r="I58" s="329">
        <v>2296264</v>
      </c>
      <c r="J58" s="330">
        <v>75144</v>
      </c>
      <c r="K58" s="331">
        <v>17.2</v>
      </c>
      <c r="L58" s="332">
        <v>48183</v>
      </c>
      <c r="M58" s="333">
        <v>-1.2</v>
      </c>
      <c r="N58" s="334">
        <v>18.399999999999999</v>
      </c>
    </row>
    <row r="59" spans="1:14" x14ac:dyDescent="0.15">
      <c r="A59" s="250"/>
      <c r="B59" s="246"/>
      <c r="C59" s="246"/>
      <c r="D59" s="246"/>
      <c r="E59" s="246"/>
      <c r="F59" s="246"/>
      <c r="G59" s="312" t="s">
        <v>520</v>
      </c>
      <c r="H59" s="313"/>
      <c r="I59" s="321">
        <v>1210545</v>
      </c>
      <c r="J59" s="322">
        <v>39986</v>
      </c>
      <c r="K59" s="323">
        <v>-61.2</v>
      </c>
      <c r="L59" s="324">
        <v>78864</v>
      </c>
      <c r="M59" s="325">
        <v>-10.4</v>
      </c>
      <c r="N59" s="326">
        <v>-50.8</v>
      </c>
    </row>
    <row r="60" spans="1:14" x14ac:dyDescent="0.15">
      <c r="A60" s="250"/>
      <c r="B60" s="246"/>
      <c r="C60" s="246"/>
      <c r="D60" s="246"/>
      <c r="E60" s="246"/>
      <c r="F60" s="246"/>
      <c r="G60" s="327"/>
      <c r="H60" s="328" t="s">
        <v>516</v>
      </c>
      <c r="I60" s="335">
        <v>741186</v>
      </c>
      <c r="J60" s="330">
        <v>24483</v>
      </c>
      <c r="K60" s="331">
        <v>-67.400000000000006</v>
      </c>
      <c r="L60" s="332">
        <v>46136</v>
      </c>
      <c r="M60" s="333">
        <v>-4.2</v>
      </c>
      <c r="N60" s="334">
        <v>-63.2</v>
      </c>
    </row>
    <row r="61" spans="1:14" x14ac:dyDescent="0.15">
      <c r="A61" s="250"/>
      <c r="B61" s="246"/>
      <c r="C61" s="246"/>
      <c r="D61" s="246"/>
      <c r="E61" s="246"/>
      <c r="F61" s="246"/>
      <c r="G61" s="312" t="s">
        <v>521</v>
      </c>
      <c r="H61" s="336"/>
      <c r="I61" s="337">
        <v>2395849</v>
      </c>
      <c r="J61" s="338">
        <v>77677</v>
      </c>
      <c r="K61" s="339">
        <v>0.4</v>
      </c>
      <c r="L61" s="340">
        <v>81068</v>
      </c>
      <c r="M61" s="341">
        <v>3.7</v>
      </c>
      <c r="N61" s="326">
        <v>-3.3</v>
      </c>
    </row>
    <row r="62" spans="1:14" x14ac:dyDescent="0.15">
      <c r="A62" s="250"/>
      <c r="B62" s="246"/>
      <c r="C62" s="246"/>
      <c r="D62" s="246"/>
      <c r="E62" s="246"/>
      <c r="F62" s="246"/>
      <c r="G62" s="327"/>
      <c r="H62" s="328" t="s">
        <v>516</v>
      </c>
      <c r="I62" s="329">
        <v>1352379</v>
      </c>
      <c r="J62" s="330">
        <v>43961</v>
      </c>
      <c r="K62" s="331">
        <v>15.5</v>
      </c>
      <c r="L62" s="332">
        <v>45052</v>
      </c>
      <c r="M62" s="333">
        <v>4.7</v>
      </c>
      <c r="N62" s="334">
        <v>10.8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69" t="s">
        <v>3</v>
      </c>
      <c r="D47" s="1169"/>
      <c r="E47" s="1170"/>
      <c r="F47" s="11">
        <v>12.28</v>
      </c>
      <c r="G47" s="12">
        <v>12.08</v>
      </c>
      <c r="H47" s="12">
        <v>10.63</v>
      </c>
      <c r="I47" s="12">
        <v>10.58</v>
      </c>
      <c r="J47" s="13">
        <v>10.78</v>
      </c>
    </row>
    <row r="48" spans="2:10" ht="57.75" customHeight="1" x14ac:dyDescent="0.15">
      <c r="B48" s="14"/>
      <c r="C48" s="1171" t="s">
        <v>4</v>
      </c>
      <c r="D48" s="1171"/>
      <c r="E48" s="1172"/>
      <c r="F48" s="15">
        <v>6.45</v>
      </c>
      <c r="G48" s="16">
        <v>7.09</v>
      </c>
      <c r="H48" s="16">
        <v>5.5</v>
      </c>
      <c r="I48" s="16">
        <v>7.72</v>
      </c>
      <c r="J48" s="17">
        <v>4.5199999999999996</v>
      </c>
    </row>
    <row r="49" spans="2:10" ht="57.75" customHeight="1" thickBot="1" x14ac:dyDescent="0.2">
      <c r="B49" s="18"/>
      <c r="C49" s="1173" t="s">
        <v>5</v>
      </c>
      <c r="D49" s="1173"/>
      <c r="E49" s="1174"/>
      <c r="F49" s="19" t="s">
        <v>528</v>
      </c>
      <c r="G49" s="20">
        <v>0.75</v>
      </c>
      <c r="H49" s="20" t="s">
        <v>529</v>
      </c>
      <c r="I49" s="20">
        <v>2.2599999999999998</v>
      </c>
      <c r="J49" s="21" t="s">
        <v>530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zaisei</cp:lastModifiedBy>
  <cp:lastPrinted>2018-10-22T01:21:34Z</cp:lastPrinted>
  <dcterms:created xsi:type="dcterms:W3CDTF">2018-01-24T04:42:07Z</dcterms:created>
  <dcterms:modified xsi:type="dcterms:W3CDTF">2018-10-22T01:22:09Z</dcterms:modified>
  <cp:category/>
</cp:coreProperties>
</file>