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Ads50\041_財政課財政係\●広報予算決算・財政状況資料集\R6-4(R4決算）財政状況資料集作成\20240305令和４年度財政状況資料集の作成について\04_提出\"/>
    </mc:Choice>
  </mc:AlternateContent>
  <xr:revisionPtr revIDLastSave="0" documentId="13_ncr:1_{A18BD2F5-E9AA-4227-B737-1E4391C564F8}"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8" i="10"/>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U38" i="10"/>
  <c r="C38" i="10"/>
  <c r="BE37" i="10"/>
  <c r="U37" i="10"/>
  <c r="C37" i="10"/>
  <c r="BE36" i="10"/>
  <c r="BE35" i="10"/>
  <c r="C35" i="10"/>
  <c r="C36" i="10" s="1"/>
  <c r="CO34" i="10"/>
  <c r="CO35" i="10" s="1"/>
  <c r="CO36" i="10" s="1"/>
  <c r="CO37" i="10" s="1"/>
  <c r="BW34" i="10"/>
  <c r="BW35" i="10" s="1"/>
  <c r="BW36" i="10" s="1"/>
  <c r="BW37" i="10" s="1"/>
  <c r="BW38" i="10" s="1"/>
  <c r="BW39" i="10" s="1"/>
  <c r="BW40" i="10" s="1"/>
  <c r="BW41" i="10" s="1"/>
  <c r="BW42" i="10" s="1"/>
  <c r="BW43" i="10" s="1"/>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AM38" i="10" s="1"/>
  <c r="BE34" i="10" l="1"/>
</calcChain>
</file>

<file path=xl/sharedStrings.xml><?xml version="1.0" encoding="utf-8"?>
<sst xmlns="http://schemas.openxmlformats.org/spreadsheetml/2006/main" count="1057" uniqueCount="620">
  <si>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</si>
  <si>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</si>
  <si>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</si>
  <si>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</si>
  <si>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</si>
  <si>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</si>
  <si>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</si>
  <si>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</si>
  <si>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</si>
  <si>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</si>
  <si>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</si>
  <si>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</si>
  <si>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</si>
  <si>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</si>
  <si>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</si>
  <si>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</si>
  <si>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</si>
  <si>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</si>
  <si>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</si>
  <si>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</si>
  <si>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</si>
  <si>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</si>
  <si>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</si>
  <si>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</si>
  <si>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</si>
  <si>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</si>
  <si>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</si>
  <si>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</si>
  <si>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</si>
  <si>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</si>
  <si>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</si>
  <si>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</si>
  <si>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</si>
  <si>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</si>
  <si>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</si>
  <si>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</si>
  <si>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</si>
  <si>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</si>
  <si>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</si>
  <si>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</si>
  <si>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</si>
  <si>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</si>
  <si>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</si>
  <si>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</si>
  <si>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</si>
  <si>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</si>
  <si>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</si>
  <si>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</si>
  <si>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</si>
  <si>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</si>
  <si>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</si>
  <si>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</si>
  <si>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</si>
  <si>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</si>
  <si>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</si>
  <si>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</si>
  <si>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</si>
  <si>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</si>
  <si>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</si>
  <si>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</si>
  <si>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</si>
  <si>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</si>
  <si>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</si>
  <si>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</si>
  <si>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</si>
  <si>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</si>
  <si>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</si>
  <si>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</si>
  <si>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</si>
  <si>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</si>
  <si>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</si>
  <si>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</si>
  <si>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</si>
  <si>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</si>
  <si>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</si>
  <si>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</si>
  <si>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</si>
  <si>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</si>
  <si>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</si>
  <si>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</si>
  <si>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</si>
  <si>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</si>
  <si>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</si>
  <si>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</si>
  <si>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</si>
  <si>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</si>
  <si>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</si>
  <si>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</si>
  <si>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</si>
  <si>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</si>
  <si>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</si>
  <si>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</si>
  <si>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</si>
  <si>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</si>
  <si>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</si>
  <si>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</si>
  <si>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</si>
  <si>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</si>
  <si>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</si>
  <si>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胎内市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</si>
  <si>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</si>
  <si>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</si>
  <si>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</si>
  <si>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</si>
  <si>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</si>
  <si>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</si>
  <si>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</si>
  <si>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</si>
  <si>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</si>
  <si>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</si>
  <si>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</si>
  <si>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</si>
  <si>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</si>
  <si>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</si>
  <si>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</si>
  <si>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</si>
  <si>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</si>
  <si>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</si>
  <si>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</si>
  <si>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</si>
  <si>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</si>
  <si>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</si>
  <si>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</si>
  <si>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</si>
  <si>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</si>
  <si>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</si>
  <si>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</si>
  <si>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</si>
  <si>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</si>
  <si>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</si>
  <si>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</si>
  <si>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</si>
  <si>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</si>
  <si>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</si>
  <si>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</si>
  <si>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</si>
  <si>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</si>
  <si>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</si>
  <si>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</si>
  <si>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</si>
  <si>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</si>
  <si>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</si>
  <si>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</si>
  <si>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</si>
  <si>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</si>
  <si>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</si>
  <si>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</si>
  <si>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</si>
  <si>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</si>
  <si>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</si>
  <si>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</si>
  <si>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</si>
  <si>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</si>
  <si>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</si>
  <si>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</si>
  <si>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</si>
  <si>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</si>
  <si>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</si>
  <si>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</si>
  <si>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</si>
  <si>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</si>
  <si>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</si>
  <si>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</si>
  <si>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</si>
  <si>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</si>
  <si>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</si>
  <si>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</si>
  <si>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</si>
  <si>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</si>
  <si>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</si>
  <si>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</si>
  <si>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</si>
  <si>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</si>
  <si>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</si>
  <si>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</si>
  <si>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</si>
  <si>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</si>
  <si>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</si>
  <si>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</si>
  <si>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</si>
  <si>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</si>
  <si>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</si>
  <si>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</si>
  <si>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</si>
  <si>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</si>
  <si>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</si>
  <si>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</si>
  <si>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</si>
  <si>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</si>
  <si>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</si>
  <si>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</si>
  <si>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</si>
  <si>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</si>
  <si>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</si>
  <si>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</si>
  <si>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</si>
  <si>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</si>
  <si>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</si>
  <si>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</si>
  <si>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</si>
  <si>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</si>
  <si>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</si>
  <si>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</si>
  <si>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</si>
  <si>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</si>
  <si>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</si>
  <si>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</si>
  <si>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</si>
  <si>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</si>
  <si>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</si>
  <si>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</si>
  <si>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</si>
  <si>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</si>
  <si>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</si>
  <si>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</si>
  <si>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</si>
  <si>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新潟県胎内市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</si>
  <si>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</si>
  <si>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</si>
  <si>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</si>
  <si>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</si>
  <si>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</si>
  <si>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</si>
  <si>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</si>
  <si>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</si>
  <si>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</si>
  <si>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</si>
  <si>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</si>
  <si>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</si>
  <si>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</si>
  <si>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</si>
  <si>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</si>
  <si>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</si>
  <si>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</si>
  <si>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</si>
  <si>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</si>
  <si>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</si>
  <si>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</si>
  <si>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</si>
  <si>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</si>
  <si>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</si>
  <si>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</si>
  <si>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</si>
  <si>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</si>
  <si>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</si>
  <si>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</si>
  <si>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</si>
  <si>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</si>
  <si>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</si>
  <si>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</si>
  <si>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</si>
  <si>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</si>
  <si>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</si>
  <si>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</si>
  <si>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</si>
  <si>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</si>
  <si>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</si>
  <si>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</si>
  <si>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</si>
  <si>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</si>
  <si>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</si>
  <si>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</si>
  <si>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</si>
  <si>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</si>
  <si>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</si>
  <si>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</si>
  <si>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</si>
  <si>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</si>
  <si>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</si>
  <si>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</si>
  <si>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</si>
  <si>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</si>
  <si>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</si>
  <si>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</si>
  <si>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</si>
  <si>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</si>
  <si>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</si>
  <si>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</si>
  <si>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</si>
  <si>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</si>
  <si>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</si>
  <si>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</si>
  <si>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</si>
  <si>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</si>
  <si>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</si>
  <si>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</si>
  <si>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</si>
  <si>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</si>
  <si>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</si>
  <si>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</si>
  <si>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</si>
  <si>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</si>
  <si>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</si>
  <si>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</si>
  <si>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</si>
  <si>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</si>
  <si>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</si>
  <si>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</si>
  <si>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</si>
  <si>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</si>
  <si>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</si>
  <si>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</si>
  <si>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</si>
  <si>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</si>
  <si>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</si>
  <si>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</si>
  <si>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</si>
  <si>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</si>
  <si>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</si>
  <si>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</si>
  <si>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</si>
  <si>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</si>
  <si>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</si>
  <si>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</si>
  <si>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</si>
  <si>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</si>
  <si>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</si>
  <si>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</si>
  <si>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</si>
  <si>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</si>
  <si>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</si>
  <si>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</si>
  <si>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</si>
  <si>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</si>
  <si>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</si>
  <si>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</si>
  <si>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</si>
  <si>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</si>
  <si>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</si>
  <si>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</si>
  <si>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</si>
  <si>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</si>
  <si>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</si>
  <si>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</si>
  <si>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</si>
  <si>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</si>
  <si>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</si>
  <si>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</si>
  <si>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</si>
  <si>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</si>
  <si>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</si>
  <si>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</si>
  <si>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</si>
  <si>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</si>
  <si>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観光施設</t>
    <phoneticPr fontId="5"/>
  </si>
  <si>
    <t>被保険者数(人)</t>
  </si>
  <si>
    <t>　積立金</t>
    <phoneticPr fontId="5"/>
  </si>
  <si>
    <t>　うち臨時財政対策債</t>
    <phoneticPr fontId="5"/>
  </si>
  <si>
    <t>介護サービス</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</si>
  <si>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</si>
  <si>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</si>
  <si>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</si>
  <si>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</si>
  <si>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</si>
  <si>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</si>
  <si>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</si>
  <si>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</si>
  <si>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</si>
  <si>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</si>
  <si>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</si>
  <si>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</si>
  <si>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</si>
  <si>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</si>
  <si>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</si>
  <si>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</si>
  <si>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</si>
  <si>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</si>
  <si>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</si>
  <si>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</si>
  <si>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</si>
  <si>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</si>
  <si>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新潟県胎内市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</si>
  <si>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</si>
  <si>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</si>
  <si>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</si>
  <si>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</si>
  <si>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</si>
  <si>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</si>
  <si>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</si>
  <si>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</si>
  <si>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</si>
  <si>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</si>
  <si>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</si>
  <si>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</si>
  <si>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</si>
  <si>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</si>
  <si>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</si>
  <si>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</si>
  <si>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</si>
  <si>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</si>
  <si>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</si>
  <si>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</si>
  <si>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黒川診療所運営事業特別会計</t>
    <phoneticPr fontId="5"/>
  </si>
  <si>
    <t>鹿ノ俣発電所運営事業特別会計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</si>
  <si>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</si>
  <si>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</si>
  <si>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</si>
  <si>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</si>
  <si>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</si>
  <si>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</si>
  <si>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</si>
  <si>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</si>
  <si>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</si>
  <si>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</si>
  <si>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</si>
  <si>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</si>
  <si>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</si>
  <si>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</si>
  <si>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</si>
  <si>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</si>
  <si>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</si>
  <si>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公共下水道事業会計</t>
    <phoneticPr fontId="5"/>
  </si>
  <si>
    <t>法適用企業</t>
    <phoneticPr fontId="5"/>
  </si>
  <si>
    <t>農業集落排水事業会計</t>
    <phoneticPr fontId="5"/>
  </si>
  <si>
    <t>法適用企業</t>
    <phoneticPr fontId="5"/>
  </si>
  <si>
    <t>水道事業会計</t>
    <phoneticPr fontId="5"/>
  </si>
  <si>
    <t>簡易水道事業会計</t>
    <phoneticPr fontId="5"/>
  </si>
  <si>
    <t>法適用企業</t>
    <phoneticPr fontId="5"/>
  </si>
  <si>
    <t>工業用水道事業会計</t>
    <phoneticPr fontId="5"/>
  </si>
  <si>
    <t>地域産業振興事業特別会計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</si>
  <si>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</si>
  <si>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</si>
  <si>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</si>
  <si>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</si>
  <si>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</si>
  <si>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</si>
  <si>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</si>
  <si>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</si>
  <si>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</si>
  <si>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</si>
  <si>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</si>
  <si>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</si>
  <si>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</si>
  <si>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</si>
  <si>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</si>
  <si>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</si>
  <si>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</si>
  <si>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</si>
  <si>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</si>
  <si>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</si>
  <si>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</si>
  <si>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</si>
  <si>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</si>
  <si>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</si>
  <si>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</si>
  <si>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</si>
  <si>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</si>
  <si>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</si>
  <si>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</si>
  <si>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</si>
  <si>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</si>
  <si>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</si>
  <si>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</si>
  <si>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</si>
  <si>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</si>
  <si>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</si>
  <si>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</si>
  <si>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</si>
  <si>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</si>
  <si>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</si>
  <si>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</si>
  <si>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</si>
  <si>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</si>
  <si>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</si>
  <si>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</si>
  <si>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</si>
  <si>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</si>
  <si>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</si>
  <si>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</si>
  <si>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</si>
  <si>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</si>
  <si>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</si>
  <si>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</si>
  <si>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</si>
  <si>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</si>
  <si>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</si>
  <si>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</si>
  <si>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</si>
  <si>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</si>
  <si>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</si>
  <si>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</si>
  <si>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</si>
  <si>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</si>
  <si>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</si>
  <si>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</si>
  <si>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</si>
  <si>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</si>
  <si>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</si>
  <si>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</si>
  <si>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</si>
  <si>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</si>
  <si>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</si>
  <si>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</si>
  <si>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</si>
  <si>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</si>
  <si>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</si>
  <si>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</si>
  <si>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</si>
  <si>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</si>
  <si>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</si>
  <si>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</si>
  <si>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</si>
  <si>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</si>
  <si>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</si>
  <si>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</si>
  <si>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</si>
  <si>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</si>
  <si>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</si>
  <si>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</si>
  <si>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</si>
  <si>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</si>
  <si>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</si>
  <si>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</si>
  <si>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</si>
  <si>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</si>
  <si>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</si>
  <si>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</si>
  <si>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</si>
  <si>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</si>
  <si>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</si>
  <si>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</si>
  <si>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</si>
  <si>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</si>
  <si>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</si>
  <si>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</si>
  <si>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</si>
  <si>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</si>
  <si>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</si>
  <si>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</si>
  <si>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</si>
  <si>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</si>
  <si>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</si>
  <si>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</si>
  <si>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</si>
  <si>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</si>
  <si>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</si>
  <si>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</si>
  <si>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</si>
  <si>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</si>
  <si>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</si>
  <si>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</si>
  <si>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</si>
  <si>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</si>
  <si>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</si>
  <si>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</si>
  <si>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</si>
  <si>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</si>
  <si>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</si>
  <si>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</si>
  <si>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</si>
  <si>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</si>
  <si>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</si>
  <si>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</si>
  <si>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</si>
  <si>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</si>
  <si>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</si>
  <si>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</si>
  <si>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</si>
  <si>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</si>
  <si>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</si>
  <si>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</si>
  <si>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</si>
  <si>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</si>
  <si>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</si>
  <si>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</si>
  <si>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</si>
  <si>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</si>
  <si>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</si>
  <si>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</si>
  <si>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</si>
  <si>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</si>
  <si>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</si>
  <si>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</si>
  <si>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</si>
  <si>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</si>
  <si>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1.85</t>
  </si>
  <si>
    <t>▲ 0.51</t>
  </si>
  <si>
    <t>▲ 1.05</t>
  </si>
  <si>
    <t>一般会計</t>
  </si>
  <si>
    <t>水道事業会計</t>
  </si>
  <si>
    <t>介護保険事業特別会計</t>
  </si>
  <si>
    <t>公共下水道事業会計</t>
  </si>
  <si>
    <t>国民健康保険事業特別会計</t>
  </si>
  <si>
    <t>農業集落排水事業会計</t>
  </si>
  <si>
    <t>簡易水道事業会計</t>
  </si>
  <si>
    <t>工業用水道事業会計</t>
  </si>
  <si>
    <t>その他会計（赤字）</t>
  </si>
  <si>
    <t>その他会計（黒字）</t>
  </si>
  <si>
    <t>（百万円）</t>
    <phoneticPr fontId="5"/>
  </si>
  <si>
    <t>H30</t>
    <phoneticPr fontId="5"/>
  </si>
  <si>
    <t>R01</t>
    <phoneticPr fontId="5"/>
  </si>
  <si>
    <t>R02</t>
    <phoneticPr fontId="5"/>
  </si>
  <si>
    <t>R03</t>
    <phoneticPr fontId="5"/>
  </si>
  <si>
    <t>R04</t>
    <phoneticPr fontId="5"/>
  </si>
  <si>
    <t>下越福祉行政組合 【一般会計】</t>
  </si>
  <si>
    <t>下越福祉行政組合 【老人ホーム特別会計】</t>
  </si>
  <si>
    <t>下越福祉行政組合 【保健施設特別会計】</t>
  </si>
  <si>
    <t>新発田地域広域事務組合 【一般会計】</t>
    <phoneticPr fontId="2"/>
  </si>
  <si>
    <t>新発田地域広域事務組合 【ごみ処理事業特別会計】</t>
    <rPh sb="17" eb="19">
      <t>ジギョウ</t>
    </rPh>
    <phoneticPr fontId="2"/>
  </si>
  <si>
    <t>新発田地域広域事務組合 【まちづくり事業特別会計】</t>
    <phoneticPr fontId="2"/>
  </si>
  <si>
    <t>新発田地域広域事務組合 【介護保険事業特別会計】</t>
    <phoneticPr fontId="2"/>
  </si>
  <si>
    <t>新潟県市町村総合事務組合 【一般会計】</t>
  </si>
  <si>
    <t>新潟県市町村総合事務組合 【職員退職手当支給事業特別会計】</t>
  </si>
  <si>
    <t>新潟県市町村総合事務組合 【消防団員等公務災害補償事業特別会計】</t>
    <phoneticPr fontId="2"/>
  </si>
  <si>
    <t>新潟県市町村総合事務組合 【消防賞じゅつ金支給事業特別会計】</t>
    <phoneticPr fontId="2"/>
  </si>
  <si>
    <t>新潟県市町村総合事務組合 【非常勤職員公務災害補償等特別会計】</t>
    <phoneticPr fontId="2"/>
  </si>
  <si>
    <t>新潟県市町村総合事務組合 【交通災害共済事業特別会計】</t>
  </si>
  <si>
    <t>新潟県後期高齢者医療広域連合 【一般会計】</t>
    <rPh sb="16" eb="18">
      <t>イッパン</t>
    </rPh>
    <phoneticPr fontId="2"/>
  </si>
  <si>
    <t>新潟県後期高齢者医療広域連合 【後期高齢者医療特別会計】</t>
    <phoneticPr fontId="2"/>
  </si>
  <si>
    <t>○</t>
    <phoneticPr fontId="2"/>
  </si>
  <si>
    <t>新潟フルーツパーク株式会社</t>
    <rPh sb="0" eb="2">
      <t>ニイガタ</t>
    </rPh>
    <rPh sb="9" eb="13">
      <t>カブ</t>
    </rPh>
    <phoneticPr fontId="2"/>
  </si>
  <si>
    <t>-</t>
    <phoneticPr fontId="2"/>
  </si>
  <si>
    <t>新潟製粉株式会社</t>
    <rPh sb="0" eb="4">
      <t>ニイガタセイフン</t>
    </rPh>
    <rPh sb="4" eb="8">
      <t>カブ</t>
    </rPh>
    <phoneticPr fontId="2"/>
  </si>
  <si>
    <t>胎内高原ハウス株式会社</t>
    <rPh sb="0" eb="4">
      <t>タイナイコウゲン</t>
    </rPh>
    <rPh sb="7" eb="11">
      <t>カブ</t>
    </rPh>
    <phoneticPr fontId="2"/>
  </si>
  <si>
    <t>胎内リゾート株式会社</t>
    <rPh sb="0" eb="2">
      <t>タイナイ</t>
    </rPh>
    <rPh sb="6" eb="10">
      <t>カブ</t>
    </rPh>
    <phoneticPr fontId="2"/>
  </si>
  <si>
    <t>合併振興基金</t>
    <phoneticPr fontId="5"/>
  </si>
  <si>
    <t>鹿ノ俣発電所運営事業基金</t>
    <phoneticPr fontId="2"/>
  </si>
  <si>
    <t>学校教育施設整備基金</t>
    <phoneticPr fontId="2"/>
  </si>
  <si>
    <t>新型コロナウイルス感染症対策融資利子補給事業基金</t>
    <phoneticPr fontId="2"/>
  </si>
  <si>
    <t>スポーツ振興基金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</si>
</sst>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1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83774</c:v>
                </c:pt>
                <c:pt idx="1">
                  <c:v>132981</c:v>
                </c:pt>
                <c:pt idx="2">
                  <c:v>128523</c:v>
                </c:pt>
                <c:pt idx="3">
                  <c:v>92919</c:v>
                </c:pt>
                <c:pt idx="4">
                  <c:v>103663</c:v>
                </c:pt>
              </c:numCache>
            </c:numRef>
          </c:val>
          <c:smooth val="0"/>
          <c:extLst>
            <c:ext xmlns:c16="http://schemas.microsoft.com/office/drawing/2014/chart" uri="{C3380CC4-5D6E-409C-BE32-E72D297353CC}">
              <c16:uniqueId val="{00000000-4DE7-4B68-B143-650493F67C9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92164</c:v>
                </c:pt>
                <c:pt idx="1">
                  <c:v>66054</c:v>
                </c:pt>
                <c:pt idx="2">
                  <c:v>79871</c:v>
                </c:pt>
                <c:pt idx="3">
                  <c:v>71564</c:v>
                </c:pt>
                <c:pt idx="4">
                  <c:v>73355</c:v>
                </c:pt>
              </c:numCache>
            </c:numRef>
          </c:val>
          <c:smooth val="0"/>
          <c:extLst>
            <c:ext xmlns:c16="http://schemas.microsoft.com/office/drawing/2014/chart" uri="{C3380CC4-5D6E-409C-BE32-E72D297353CC}">
              <c16:uniqueId val="{00000001-4DE7-4B68-B143-650493F67C9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6.79</c:v>
                </c:pt>
                <c:pt idx="1">
                  <c:v>6.33</c:v>
                </c:pt>
                <c:pt idx="2">
                  <c:v>10.46</c:v>
                </c:pt>
                <c:pt idx="3">
                  <c:v>15.54</c:v>
                </c:pt>
                <c:pt idx="4">
                  <c:v>11.56</c:v>
                </c:pt>
              </c:numCache>
            </c:numRef>
          </c:val>
          <c:extLst>
            <c:ext xmlns:c16="http://schemas.microsoft.com/office/drawing/2014/chart" uri="{C3380CC4-5D6E-409C-BE32-E72D297353CC}">
              <c16:uniqueId val="{00000000-3E1F-4917-9BDE-6C2A0AB386E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4.47</c:v>
                </c:pt>
                <c:pt idx="1">
                  <c:v>4.5</c:v>
                </c:pt>
                <c:pt idx="2">
                  <c:v>4.37</c:v>
                </c:pt>
                <c:pt idx="3">
                  <c:v>9.9</c:v>
                </c:pt>
                <c:pt idx="4">
                  <c:v>13.71</c:v>
                </c:pt>
              </c:numCache>
            </c:numRef>
          </c:val>
          <c:extLst>
            <c:ext xmlns:c16="http://schemas.microsoft.com/office/drawing/2014/chart" uri="{C3380CC4-5D6E-409C-BE32-E72D297353CC}">
              <c16:uniqueId val="{00000001-3E1F-4917-9BDE-6C2A0AB386E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-1.85</c:v>
                </c:pt>
                <c:pt idx="1">
                  <c:v>-0.51</c:v>
                </c:pt>
                <c:pt idx="2">
                  <c:v>4.3099999999999996</c:v>
                </c:pt>
                <c:pt idx="3">
                  <c:v>11.28</c:v>
                </c:pt>
                <c:pt idx="4">
                  <c:v>-1.05</c:v>
                </c:pt>
              </c:numCache>
            </c:numRef>
          </c:val>
          <c:smooth val="0"/>
          <c:extLst>
            <c:ext xmlns:c16="http://schemas.microsoft.com/office/drawing/2014/chart" uri="{C3380CC4-5D6E-409C-BE32-E72D297353CC}">
              <c16:uniqueId val="{00000002-3E1F-4917-9BDE-6C2A0AB386E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0.87</c:v>
                </c:pt>
                <c:pt idx="2">
                  <c:v>#N/A</c:v>
                </c:pt>
                <c:pt idx="3">
                  <c:v>0.71</c:v>
                </c:pt>
                <c:pt idx="4">
                  <c:v>#N/A</c:v>
                </c:pt>
                <c:pt idx="5">
                  <c:v>0.14000000000000001</c:v>
                </c:pt>
                <c:pt idx="6">
                  <c:v>#N/A</c:v>
                </c:pt>
                <c:pt idx="7">
                  <c:v>0.06</c:v>
                </c:pt>
                <c:pt idx="8">
                  <c:v>#N/A</c:v>
                </c:pt>
                <c:pt idx="9">
                  <c:v>0.06</c:v>
                </c:pt>
              </c:numCache>
            </c:numRef>
          </c:val>
          <c:extLst>
            <c:ext xmlns:c16="http://schemas.microsoft.com/office/drawing/2014/chart" uri="{C3380CC4-5D6E-409C-BE32-E72D297353CC}">
              <c16:uniqueId val="{00000000-41B2-4269-8AAF-ADE34096506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1B2-4269-8AAF-ADE34096506B}"/>
            </c:ext>
          </c:extLst>
        </c:ser>
        <c:ser>
          <c:idx val="2"/>
          <c:order val="2"/>
          <c:tx>
            <c:strRef>
              <c:f>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0.04</c:v>
                </c:pt>
                <c:pt idx="4">
                  <c:v>#N/A</c:v>
                </c:pt>
                <c:pt idx="5">
                  <c:v>0.08</c:v>
                </c:pt>
                <c:pt idx="6">
                  <c:v>#N/A</c:v>
                </c:pt>
                <c:pt idx="7">
                  <c:v>0.09</c:v>
                </c:pt>
                <c:pt idx="8">
                  <c:v>#N/A</c:v>
                </c:pt>
                <c:pt idx="9">
                  <c:v>0.12</c:v>
                </c:pt>
              </c:numCache>
            </c:numRef>
          </c:val>
          <c:extLst>
            <c:ext xmlns:c16="http://schemas.microsoft.com/office/drawing/2014/chart" uri="{C3380CC4-5D6E-409C-BE32-E72D297353CC}">
              <c16:uniqueId val="{00000002-41B2-4269-8AAF-ADE34096506B}"/>
            </c:ext>
          </c:extLst>
        </c:ser>
        <c:ser>
          <c:idx val="3"/>
          <c:order val="3"/>
          <c:tx>
            <c:strRef>
              <c:f>データシート!$A$30</c:f>
              <c:strCache>
                <c:ptCount val="1"/>
                <c:pt idx="0">
                  <c:v>簡易水道事業会計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#N/A</c:v>
                </c:pt>
                <c:pt idx="5">
                  <c:v>0.92</c:v>
                </c:pt>
                <c:pt idx="6">
                  <c:v>#N/A</c:v>
                </c:pt>
                <c:pt idx="7">
                  <c:v>0.87</c:v>
                </c:pt>
                <c:pt idx="8">
                  <c:v>#N/A</c:v>
                </c:pt>
                <c:pt idx="9">
                  <c:v>0.97</c:v>
                </c:pt>
              </c:numCache>
            </c:numRef>
          </c:val>
          <c:extLst>
            <c:ext xmlns:c16="http://schemas.microsoft.com/office/drawing/2014/chart" uri="{C3380CC4-5D6E-409C-BE32-E72D297353CC}">
              <c16:uniqueId val="{00000003-41B2-4269-8AAF-ADE34096506B}"/>
            </c:ext>
          </c:extLst>
        </c:ser>
        <c:ser>
          <c:idx val="4"/>
          <c:order val="4"/>
          <c:tx>
            <c:strRef>
              <c:f>データシート!$A$31</c:f>
              <c:strCache>
                <c:ptCount val="1"/>
                <c:pt idx="0">
                  <c:v>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#N/A</c:v>
                </c:pt>
                <c:pt idx="5">
                  <c:v>0.63</c:v>
                </c:pt>
                <c:pt idx="6">
                  <c:v>#N/A</c:v>
                </c:pt>
                <c:pt idx="7">
                  <c:v>0.73</c:v>
                </c:pt>
                <c:pt idx="8">
                  <c:v>#N/A</c:v>
                </c:pt>
                <c:pt idx="9">
                  <c:v>1.07</c:v>
                </c:pt>
              </c:numCache>
            </c:numRef>
          </c:val>
          <c:extLst>
            <c:ext xmlns:c16="http://schemas.microsoft.com/office/drawing/2014/chart" uri="{C3380CC4-5D6E-409C-BE32-E72D297353CC}">
              <c16:uniqueId val="{00000004-41B2-4269-8AAF-ADE34096506B}"/>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0.85</c:v>
                </c:pt>
                <c:pt idx="2">
                  <c:v>#N/A</c:v>
                </c:pt>
                <c:pt idx="3">
                  <c:v>0.91</c:v>
                </c:pt>
                <c:pt idx="4">
                  <c:v>#N/A</c:v>
                </c:pt>
                <c:pt idx="5">
                  <c:v>1.37</c:v>
                </c:pt>
                <c:pt idx="6">
                  <c:v>#N/A</c:v>
                </c:pt>
                <c:pt idx="7">
                  <c:v>0.81</c:v>
                </c:pt>
                <c:pt idx="8">
                  <c:v>#N/A</c:v>
                </c:pt>
                <c:pt idx="9">
                  <c:v>1.29</c:v>
                </c:pt>
              </c:numCache>
            </c:numRef>
          </c:val>
          <c:extLst>
            <c:ext xmlns:c16="http://schemas.microsoft.com/office/drawing/2014/chart" uri="{C3380CC4-5D6E-409C-BE32-E72D297353CC}">
              <c16:uniqueId val="{00000005-41B2-4269-8AAF-ADE34096506B}"/>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3.46</c:v>
                </c:pt>
                <c:pt idx="2">
                  <c:v>#N/A</c:v>
                </c:pt>
                <c:pt idx="3">
                  <c:v>3.53</c:v>
                </c:pt>
                <c:pt idx="4">
                  <c:v>#N/A</c:v>
                </c:pt>
                <c:pt idx="5">
                  <c:v>3.4</c:v>
                </c:pt>
                <c:pt idx="6">
                  <c:v>#N/A</c:v>
                </c:pt>
                <c:pt idx="7">
                  <c:v>3.07</c:v>
                </c:pt>
                <c:pt idx="8">
                  <c:v>#N/A</c:v>
                </c:pt>
                <c:pt idx="9">
                  <c:v>3</c:v>
                </c:pt>
              </c:numCache>
            </c:numRef>
          </c:val>
          <c:extLst>
            <c:ext xmlns:c16="http://schemas.microsoft.com/office/drawing/2014/chart" uri="{C3380CC4-5D6E-409C-BE32-E72D297353CC}">
              <c16:uniqueId val="{00000006-41B2-4269-8AAF-ADE34096506B}"/>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2.34</c:v>
                </c:pt>
                <c:pt idx="2">
                  <c:v>#N/A</c:v>
                </c:pt>
                <c:pt idx="3">
                  <c:v>1.24</c:v>
                </c:pt>
                <c:pt idx="4">
                  <c:v>#N/A</c:v>
                </c:pt>
                <c:pt idx="5">
                  <c:v>1.76</c:v>
                </c:pt>
                <c:pt idx="6">
                  <c:v>#N/A</c:v>
                </c:pt>
                <c:pt idx="7">
                  <c:v>2.0099999999999998</c:v>
                </c:pt>
                <c:pt idx="8">
                  <c:v>#N/A</c:v>
                </c:pt>
                <c:pt idx="9">
                  <c:v>3.5</c:v>
                </c:pt>
              </c:numCache>
            </c:numRef>
          </c:val>
          <c:extLst>
            <c:ext xmlns:c16="http://schemas.microsoft.com/office/drawing/2014/chart" uri="{C3380CC4-5D6E-409C-BE32-E72D297353CC}">
              <c16:uniqueId val="{00000007-41B2-4269-8AAF-ADE34096506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5.45</c:v>
                </c:pt>
                <c:pt idx="2">
                  <c:v>#N/A</c:v>
                </c:pt>
                <c:pt idx="3">
                  <c:v>5.67</c:v>
                </c:pt>
                <c:pt idx="4">
                  <c:v>#N/A</c:v>
                </c:pt>
                <c:pt idx="5">
                  <c:v>6.36</c:v>
                </c:pt>
                <c:pt idx="6">
                  <c:v>#N/A</c:v>
                </c:pt>
                <c:pt idx="7">
                  <c:v>6.41</c:v>
                </c:pt>
                <c:pt idx="8">
                  <c:v>#N/A</c:v>
                </c:pt>
                <c:pt idx="9">
                  <c:v>6.54</c:v>
                </c:pt>
              </c:numCache>
            </c:numRef>
          </c:val>
          <c:extLst>
            <c:ext xmlns:c16="http://schemas.microsoft.com/office/drawing/2014/chart" uri="{C3380CC4-5D6E-409C-BE32-E72D297353CC}">
              <c16:uniqueId val="{00000008-41B2-4269-8AAF-ADE34096506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6.45</c:v>
                </c:pt>
                <c:pt idx="2">
                  <c:v>#N/A</c:v>
                </c:pt>
                <c:pt idx="3">
                  <c:v>6.13</c:v>
                </c:pt>
                <c:pt idx="4">
                  <c:v>#N/A</c:v>
                </c:pt>
                <c:pt idx="5">
                  <c:v>10.32</c:v>
                </c:pt>
                <c:pt idx="6">
                  <c:v>#N/A</c:v>
                </c:pt>
                <c:pt idx="7">
                  <c:v>15.5</c:v>
                </c:pt>
                <c:pt idx="8">
                  <c:v>#N/A</c:v>
                </c:pt>
                <c:pt idx="9">
                  <c:v>11.5</c:v>
                </c:pt>
              </c:numCache>
            </c:numRef>
          </c:val>
          <c:extLst>
            <c:ext xmlns:c16="http://schemas.microsoft.com/office/drawing/2014/chart" uri="{C3380CC4-5D6E-409C-BE32-E72D297353CC}">
              <c16:uniqueId val="{00000009-41B2-4269-8AAF-ADE34096506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1715</c:v>
                </c:pt>
                <c:pt idx="5">
                  <c:v>1719</c:v>
                </c:pt>
                <c:pt idx="8">
                  <c:v>1734</c:v>
                </c:pt>
                <c:pt idx="11">
                  <c:v>1759</c:v>
                </c:pt>
                <c:pt idx="14">
                  <c:v>1805</c:v>
                </c:pt>
              </c:numCache>
            </c:numRef>
          </c:val>
          <c:extLst>
            <c:ext xmlns:c16="http://schemas.microsoft.com/office/drawing/2014/chart" uri="{C3380CC4-5D6E-409C-BE32-E72D297353CC}">
              <c16:uniqueId val="{00000000-906A-48D9-A5E6-5A74EFA6019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906A-48D9-A5E6-5A74EFA6019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16</c:v>
                </c:pt>
                <c:pt idx="3">
                  <c:v>19</c:v>
                </c:pt>
                <c:pt idx="6">
                  <c:v>19</c:v>
                </c:pt>
                <c:pt idx="9">
                  <c:v>18</c:v>
                </c:pt>
                <c:pt idx="12">
                  <c:v>25</c:v>
                </c:pt>
              </c:numCache>
            </c:numRef>
          </c:val>
          <c:extLst>
            <c:ext xmlns:c16="http://schemas.microsoft.com/office/drawing/2014/chart" uri="{C3380CC4-5D6E-409C-BE32-E72D297353CC}">
              <c16:uniqueId val="{00000002-906A-48D9-A5E6-5A74EFA6019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61</c:v>
                </c:pt>
                <c:pt idx="3">
                  <c:v>57</c:v>
                </c:pt>
                <c:pt idx="6">
                  <c:v>57</c:v>
                </c:pt>
                <c:pt idx="9">
                  <c:v>68</c:v>
                </c:pt>
                <c:pt idx="12">
                  <c:v>79</c:v>
                </c:pt>
              </c:numCache>
            </c:numRef>
          </c:val>
          <c:extLst>
            <c:ext xmlns:c16="http://schemas.microsoft.com/office/drawing/2014/chart" uri="{C3380CC4-5D6E-409C-BE32-E72D297353CC}">
              <c16:uniqueId val="{00000003-906A-48D9-A5E6-5A74EFA6019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685</c:v>
                </c:pt>
                <c:pt idx="3">
                  <c:v>706</c:v>
                </c:pt>
                <c:pt idx="6">
                  <c:v>719</c:v>
                </c:pt>
                <c:pt idx="9">
                  <c:v>704</c:v>
                </c:pt>
                <c:pt idx="12">
                  <c:v>713</c:v>
                </c:pt>
              </c:numCache>
            </c:numRef>
          </c:val>
          <c:extLst>
            <c:ext xmlns:c16="http://schemas.microsoft.com/office/drawing/2014/chart" uri="{C3380CC4-5D6E-409C-BE32-E72D297353CC}">
              <c16:uniqueId val="{00000004-906A-48D9-A5E6-5A74EFA6019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06A-48D9-A5E6-5A74EFA6019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06A-48D9-A5E6-5A74EFA6019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1857</c:v>
                </c:pt>
                <c:pt idx="3">
                  <c:v>1891</c:v>
                </c:pt>
                <c:pt idx="6">
                  <c:v>1913</c:v>
                </c:pt>
                <c:pt idx="9">
                  <c:v>1993</c:v>
                </c:pt>
                <c:pt idx="12">
                  <c:v>2012</c:v>
                </c:pt>
              </c:numCache>
            </c:numRef>
          </c:val>
          <c:extLst>
            <c:ext xmlns:c16="http://schemas.microsoft.com/office/drawing/2014/chart" uri="{C3380CC4-5D6E-409C-BE32-E72D297353CC}">
              <c16:uniqueId val="{00000007-906A-48D9-A5E6-5A74EFA6019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904</c:v>
                </c:pt>
                <c:pt idx="2">
                  <c:v>#N/A</c:v>
                </c:pt>
                <c:pt idx="3">
                  <c:v>#N/A</c:v>
                </c:pt>
                <c:pt idx="4">
                  <c:v>954</c:v>
                </c:pt>
                <c:pt idx="5">
                  <c:v>#N/A</c:v>
                </c:pt>
                <c:pt idx="6">
                  <c:v>#N/A</c:v>
                </c:pt>
                <c:pt idx="7">
                  <c:v>974</c:v>
                </c:pt>
                <c:pt idx="8">
                  <c:v>#N/A</c:v>
                </c:pt>
                <c:pt idx="9">
                  <c:v>#N/A</c:v>
                </c:pt>
                <c:pt idx="10">
                  <c:v>1024</c:v>
                </c:pt>
                <c:pt idx="11">
                  <c:v>#N/A</c:v>
                </c:pt>
                <c:pt idx="12">
                  <c:v>#N/A</c:v>
                </c:pt>
                <c:pt idx="13">
                  <c:v>1025</c:v>
                </c:pt>
                <c:pt idx="14">
                  <c:v>#N/A</c:v>
                </c:pt>
              </c:numCache>
            </c:numRef>
          </c:val>
          <c:smooth val="0"/>
          <c:extLst>
            <c:ext xmlns:c16="http://schemas.microsoft.com/office/drawing/2014/chart" uri="{C3380CC4-5D6E-409C-BE32-E72D297353CC}">
              <c16:uniqueId val="{00000008-906A-48D9-A5E6-5A74EFA6019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21745</c:v>
                </c:pt>
                <c:pt idx="5">
                  <c:v>21306</c:v>
                </c:pt>
                <c:pt idx="8">
                  <c:v>20541</c:v>
                </c:pt>
                <c:pt idx="11">
                  <c:v>20762</c:v>
                </c:pt>
                <c:pt idx="14">
                  <c:v>19781</c:v>
                </c:pt>
              </c:numCache>
            </c:numRef>
          </c:val>
          <c:extLst>
            <c:ext xmlns:c16="http://schemas.microsoft.com/office/drawing/2014/chart" uri="{C3380CC4-5D6E-409C-BE32-E72D297353CC}">
              <c16:uniqueId val="{00000000-E14D-4762-8C4B-F9A10DC6C35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529</c:v>
                </c:pt>
                <c:pt idx="5">
                  <c:v>499</c:v>
                </c:pt>
                <c:pt idx="8">
                  <c:v>437</c:v>
                </c:pt>
                <c:pt idx="11">
                  <c:v>351</c:v>
                </c:pt>
                <c:pt idx="14">
                  <c:v>321</c:v>
                </c:pt>
              </c:numCache>
            </c:numRef>
          </c:val>
          <c:extLst>
            <c:ext xmlns:c16="http://schemas.microsoft.com/office/drawing/2014/chart" uri="{C3380CC4-5D6E-409C-BE32-E72D297353CC}">
              <c16:uniqueId val="{00000001-E14D-4762-8C4B-F9A10DC6C35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1306</c:v>
                </c:pt>
                <c:pt idx="5">
                  <c:v>1428</c:v>
                </c:pt>
                <c:pt idx="8">
                  <c:v>1508</c:v>
                </c:pt>
                <c:pt idx="11">
                  <c:v>2617</c:v>
                </c:pt>
                <c:pt idx="14">
                  <c:v>3323</c:v>
                </c:pt>
              </c:numCache>
            </c:numRef>
          </c:val>
          <c:extLst>
            <c:ext xmlns:c16="http://schemas.microsoft.com/office/drawing/2014/chart" uri="{C3380CC4-5D6E-409C-BE32-E72D297353CC}">
              <c16:uniqueId val="{00000002-E14D-4762-8C4B-F9A10DC6C35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14D-4762-8C4B-F9A10DC6C35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14D-4762-8C4B-F9A10DC6C35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91</c:v>
                </c:pt>
                <c:pt idx="3">
                  <c:v>253</c:v>
                </c:pt>
                <c:pt idx="6">
                  <c:v>356</c:v>
                </c:pt>
                <c:pt idx="9">
                  <c:v>320</c:v>
                </c:pt>
                <c:pt idx="12">
                  <c:v>284</c:v>
                </c:pt>
              </c:numCache>
            </c:numRef>
          </c:val>
          <c:extLst>
            <c:ext xmlns:c16="http://schemas.microsoft.com/office/drawing/2014/chart" uri="{C3380CC4-5D6E-409C-BE32-E72D297353CC}">
              <c16:uniqueId val="{00000005-E14D-4762-8C4B-F9A10DC6C35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3311</c:v>
                </c:pt>
                <c:pt idx="3">
                  <c:v>3254</c:v>
                </c:pt>
                <c:pt idx="6">
                  <c:v>3171</c:v>
                </c:pt>
                <c:pt idx="9">
                  <c:v>3115</c:v>
                </c:pt>
                <c:pt idx="12">
                  <c:v>3075</c:v>
                </c:pt>
              </c:numCache>
            </c:numRef>
          </c:val>
          <c:extLst>
            <c:ext xmlns:c16="http://schemas.microsoft.com/office/drawing/2014/chart" uri="{C3380CC4-5D6E-409C-BE32-E72D297353CC}">
              <c16:uniqueId val="{00000006-E14D-4762-8C4B-F9A10DC6C35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394</c:v>
                </c:pt>
                <c:pt idx="3">
                  <c:v>411</c:v>
                </c:pt>
                <c:pt idx="6">
                  <c:v>486</c:v>
                </c:pt>
                <c:pt idx="9">
                  <c:v>546</c:v>
                </c:pt>
                <c:pt idx="12">
                  <c:v>567</c:v>
                </c:pt>
              </c:numCache>
            </c:numRef>
          </c:val>
          <c:extLst>
            <c:ext xmlns:c16="http://schemas.microsoft.com/office/drawing/2014/chart" uri="{C3380CC4-5D6E-409C-BE32-E72D297353CC}">
              <c16:uniqueId val="{00000007-E14D-4762-8C4B-F9A10DC6C35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11659</c:v>
                </c:pt>
                <c:pt idx="3">
                  <c:v>11209</c:v>
                </c:pt>
                <c:pt idx="6">
                  <c:v>10802</c:v>
                </c:pt>
                <c:pt idx="9">
                  <c:v>10469</c:v>
                </c:pt>
                <c:pt idx="12">
                  <c:v>9938</c:v>
                </c:pt>
              </c:numCache>
            </c:numRef>
          </c:val>
          <c:extLst>
            <c:ext xmlns:c16="http://schemas.microsoft.com/office/drawing/2014/chart" uri="{C3380CC4-5D6E-409C-BE32-E72D297353CC}">
              <c16:uniqueId val="{00000008-E14D-4762-8C4B-F9A10DC6C35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144</c:v>
                </c:pt>
                <c:pt idx="3">
                  <c:v>121</c:v>
                </c:pt>
                <c:pt idx="6">
                  <c:v>107</c:v>
                </c:pt>
                <c:pt idx="9">
                  <c:v>161</c:v>
                </c:pt>
                <c:pt idx="12">
                  <c:v>130</c:v>
                </c:pt>
              </c:numCache>
            </c:numRef>
          </c:val>
          <c:extLst>
            <c:ext xmlns:c16="http://schemas.microsoft.com/office/drawing/2014/chart" uri="{C3380CC4-5D6E-409C-BE32-E72D297353CC}">
              <c16:uniqueId val="{00000009-E14D-4762-8C4B-F9A10DC6C35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20502</c:v>
                </c:pt>
                <c:pt idx="3">
                  <c:v>20126</c:v>
                </c:pt>
                <c:pt idx="6">
                  <c:v>19746</c:v>
                </c:pt>
                <c:pt idx="9">
                  <c:v>19592</c:v>
                </c:pt>
                <c:pt idx="12">
                  <c:v>19162</c:v>
                </c:pt>
              </c:numCache>
            </c:numRef>
          </c:val>
          <c:extLst>
            <c:ext xmlns:c16="http://schemas.microsoft.com/office/drawing/2014/chart" uri="{C3380CC4-5D6E-409C-BE32-E72D297353CC}">
              <c16:uniqueId val="{0000000A-E14D-4762-8C4B-F9A10DC6C35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12521</c:v>
                </c:pt>
                <c:pt idx="2">
                  <c:v>#N/A</c:v>
                </c:pt>
                <c:pt idx="3">
                  <c:v>#N/A</c:v>
                </c:pt>
                <c:pt idx="4">
                  <c:v>12141</c:v>
                </c:pt>
                <c:pt idx="5">
                  <c:v>#N/A</c:v>
                </c:pt>
                <c:pt idx="6">
                  <c:v>#N/A</c:v>
                </c:pt>
                <c:pt idx="7">
                  <c:v>12182</c:v>
                </c:pt>
                <c:pt idx="8">
                  <c:v>#N/A</c:v>
                </c:pt>
                <c:pt idx="9">
                  <c:v>#N/A</c:v>
                </c:pt>
                <c:pt idx="10">
                  <c:v>10473</c:v>
                </c:pt>
                <c:pt idx="11">
                  <c:v>#N/A</c:v>
                </c:pt>
                <c:pt idx="12">
                  <c:v>#N/A</c:v>
                </c:pt>
                <c:pt idx="13">
                  <c:v>9731</c:v>
                </c:pt>
                <c:pt idx="14">
                  <c:v>#N/A</c:v>
                </c:pt>
              </c:numCache>
            </c:numRef>
          </c:val>
          <c:smooth val="0"/>
          <c:extLst>
            <c:ext xmlns:c16="http://schemas.microsoft.com/office/drawing/2014/chart" uri="{C3380CC4-5D6E-409C-BE32-E72D297353CC}">
              <c16:uniqueId val="{0000000B-E14D-4762-8C4B-F9A10DC6C35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412</c:v>
                </c:pt>
                <c:pt idx="1">
                  <c:v>977</c:v>
                </c:pt>
                <c:pt idx="2">
                  <c:v>1309</c:v>
                </c:pt>
              </c:numCache>
            </c:numRef>
          </c:val>
          <c:extLst>
            <c:ext xmlns:c16="http://schemas.microsoft.com/office/drawing/2014/chart" uri="{C3380CC4-5D6E-409C-BE32-E72D297353CC}">
              <c16:uniqueId val="{00000000-5515-41EC-895A-CCC37B75236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c:v>
                </c:pt>
                <c:pt idx="1">
                  <c:v>148</c:v>
                </c:pt>
                <c:pt idx="2">
                  <c:v>148</c:v>
                </c:pt>
              </c:numCache>
            </c:numRef>
          </c:val>
          <c:extLst>
            <c:ext xmlns:c16="http://schemas.microsoft.com/office/drawing/2014/chart" uri="{C3380CC4-5D6E-409C-BE32-E72D297353CC}">
              <c16:uniqueId val="{00000001-5515-41EC-895A-CCC37B75236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1285</c:v>
                </c:pt>
                <c:pt idx="1">
                  <c:v>1486</c:v>
                </c:pt>
                <c:pt idx="2">
                  <c:v>1788</c:v>
                </c:pt>
              </c:numCache>
            </c:numRef>
          </c:val>
          <c:extLst>
            <c:ext xmlns:c16="http://schemas.microsoft.com/office/drawing/2014/chart" uri="{C3380CC4-5D6E-409C-BE32-E72D297353CC}">
              <c16:uniqueId val="{00000002-5515-41EC-895A-CCC37B75236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新潟県胎内市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合併特例事業債の償還が続いている中で新規に辺地対策事業債等を借り入れていることから、元利償還金が増加している。</a:t>
          </a:r>
        </a:p>
        <a:p>
          <a:r>
            <a:rPr kumimoji="1" lang="ja-JP" altLang="en-US" sz="1300">
              <a:latin typeface="ＭＳ ゴシック" pitchFamily="49" charset="-128"/>
              <a:ea typeface="ＭＳ ゴシック" pitchFamily="49" charset="-128"/>
            </a:rPr>
            <a:t>　今後も起債による事業が予定されているが、交付税算入率の高い地方債の活用により算入公債費等の増加も見込まれるため、実質公債費比率への影響は軽微であると考えている。</a:t>
          </a:r>
        </a:p>
        <a:p>
          <a:r>
            <a:rPr kumimoji="1" lang="ja-JP" altLang="en-US" sz="1300">
              <a:latin typeface="ＭＳ ゴシック" pitchFamily="49" charset="-128"/>
              <a:ea typeface="ＭＳ ゴシック" pitchFamily="49" charset="-128"/>
            </a:rPr>
            <a:t>　元利償還金の次に大きい割合を占める公営企業債の元利償還金に対する繰入金は、公営企業会計で行った下水道などの整備事業に係る地方債の償還に対する一般会計からの繰入金であり、今後も横ばいで推移すると考えてい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新潟県胎内市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一般会計等地方債の現在高、公営企業債等繰入見込額等がそれぞれ</a:t>
          </a:r>
          <a:r>
            <a:rPr kumimoji="1" lang="en-US" altLang="ja-JP" sz="1400">
              <a:latin typeface="ＭＳ ゴシック" pitchFamily="49" charset="-128"/>
              <a:ea typeface="ＭＳ ゴシック" pitchFamily="49" charset="-128"/>
            </a:rPr>
            <a:t>430</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531</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5.1</a:t>
          </a:r>
          <a:r>
            <a:rPr kumimoji="1" lang="ja-JP" altLang="en-US" sz="1400">
              <a:latin typeface="ＭＳ ゴシック" pitchFamily="49" charset="-128"/>
              <a:ea typeface="ＭＳ ゴシック" pitchFamily="49" charset="-128"/>
            </a:rPr>
            <a:t>％）減少したため、将来負担額は減少している。充当可能財源等については、基準財政需要額算入見込額が減少した一方で、基金が</a:t>
          </a:r>
          <a:r>
            <a:rPr kumimoji="1" lang="en-US" altLang="ja-JP" sz="1400">
              <a:latin typeface="ＭＳ ゴシック" pitchFamily="49" charset="-128"/>
              <a:ea typeface="ＭＳ ゴシック" pitchFamily="49" charset="-128"/>
            </a:rPr>
            <a:t>706</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27.0</a:t>
          </a:r>
          <a:r>
            <a:rPr kumimoji="1" lang="ja-JP" altLang="en-US" sz="1400">
              <a:latin typeface="ＭＳ ゴシック" pitchFamily="49" charset="-128"/>
              <a:ea typeface="ＭＳ ゴシック" pitchFamily="49" charset="-128"/>
            </a:rPr>
            <a:t>％）増加した。</a:t>
          </a:r>
        </a:p>
        <a:p>
          <a:r>
            <a:rPr kumimoji="1" lang="ja-JP" altLang="en-US" sz="1400">
              <a:latin typeface="ＭＳ ゴシック" pitchFamily="49" charset="-128"/>
              <a:ea typeface="ＭＳ ゴシック" pitchFamily="49" charset="-128"/>
            </a:rPr>
            <a:t>　将来負担額が減少したことから、将来負担比率の分子は</a:t>
          </a:r>
          <a:r>
            <a:rPr kumimoji="1" lang="en-US" altLang="ja-JP" sz="1400">
              <a:latin typeface="ＭＳ ゴシック" pitchFamily="49" charset="-128"/>
              <a:ea typeface="ＭＳ ゴシック" pitchFamily="49" charset="-128"/>
            </a:rPr>
            <a:t>742</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7.1</a:t>
          </a:r>
          <a:r>
            <a:rPr kumimoji="1" lang="ja-JP" altLang="en-US" sz="1400">
              <a:latin typeface="ＭＳ ゴシック" pitchFamily="49" charset="-128"/>
              <a:ea typeface="ＭＳ ゴシック" pitchFamily="49" charset="-128"/>
            </a:rPr>
            <a:t>％）減少した。</a:t>
          </a:r>
        </a:p>
        <a:p>
          <a:r>
            <a:rPr kumimoji="1" lang="ja-JP" altLang="en-US" sz="1400">
              <a:latin typeface="ＭＳ ゴシック" pitchFamily="49" charset="-128"/>
              <a:ea typeface="ＭＳ ゴシック" pitchFamily="49" charset="-128"/>
            </a:rPr>
            <a:t>　これにより、将来負担比率は</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ポイント改善し、</a:t>
          </a:r>
          <a:r>
            <a:rPr kumimoji="1" lang="en-US" altLang="ja-JP" sz="1400">
              <a:latin typeface="ＭＳ ゴシック" pitchFamily="49" charset="-128"/>
              <a:ea typeface="ＭＳ ゴシック" pitchFamily="49" charset="-128"/>
            </a:rPr>
            <a:t>124.0</a:t>
          </a:r>
          <a:r>
            <a:rPr kumimoji="1" lang="ja-JP" altLang="en-US" sz="1400">
              <a:latin typeface="ＭＳ ゴシック" pitchFamily="49" charset="-128"/>
              <a:ea typeface="ＭＳ ゴシック" pitchFamily="49" charset="-128"/>
            </a:rPr>
            <a:t>％となった。しかし、類似団体平均</a:t>
          </a:r>
          <a:r>
            <a:rPr kumimoji="1" lang="en-US" altLang="ja-JP" sz="1400">
              <a:latin typeface="ＭＳ ゴシック" pitchFamily="49" charset="-128"/>
              <a:ea typeface="ＭＳ ゴシック" pitchFamily="49" charset="-128"/>
            </a:rPr>
            <a:t>5.4</a:t>
          </a:r>
          <a:r>
            <a:rPr kumimoji="1" lang="ja-JP" altLang="en-US" sz="1400">
              <a:latin typeface="ＭＳ ゴシック" pitchFamily="49" charset="-128"/>
              <a:ea typeface="ＭＳ ゴシック" pitchFamily="49" charset="-128"/>
            </a:rPr>
            <a:t>％、全国平均</a:t>
          </a:r>
          <a:r>
            <a:rPr kumimoji="1" lang="en-US" altLang="ja-JP" sz="1400">
              <a:latin typeface="ＭＳ ゴシック" pitchFamily="49" charset="-128"/>
              <a:ea typeface="ＭＳ ゴシック" pitchFamily="49" charset="-128"/>
            </a:rPr>
            <a:t>8.8</a:t>
          </a:r>
          <a:r>
            <a:rPr kumimoji="1" lang="ja-JP" altLang="en-US" sz="1400">
              <a:latin typeface="ＭＳ ゴシック" pitchFamily="49" charset="-128"/>
              <a:ea typeface="ＭＳ ゴシック" pitchFamily="49" charset="-128"/>
            </a:rPr>
            <a:t>％と比較すると比率は依然高い水準である。</a:t>
          </a:r>
        </a:p>
        <a:p>
          <a:r>
            <a:rPr kumimoji="1" lang="ja-JP" altLang="en-US" sz="1400">
              <a:latin typeface="ＭＳ ゴシック" pitchFamily="49" charset="-128"/>
              <a:ea typeface="ＭＳ ゴシック" pitchFamily="49" charset="-128"/>
            </a:rPr>
            <a:t>　地方債の適正な借入や交付税算入のある有利な地方債の活用、充当可能基金の計画的な積立てなどにより将来世代の負担軽減に努めていく。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新潟県胎内市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ふるさと納税寄附金が好調なことから財政調整基金及び学校教育施設整備基金に積み立てを行うことが出来た。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年度に引き続き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当初予算についても、基金を取り崩すことなく予算編成を行うことが出来た。今後も行財政経費の削減などにより積み立てを行っていきたいと考えている。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主に大規模改修や施設整備など将来の資金需要に備えて必要に応じ基金の積み立てを行っている。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学校教育施設整備基金：中条小学校改築事業に備え積み立てを行った。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鹿ノ俣発電所運営事業基金：今後予想される施設の改修に備え積み立てを行った。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鹿ノ俣発電所運営事業基金：今後予想される施設の改修に備え、引き続き積み立てを行えるよう運営を行う。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学校教育施設整備基金：中条小学校改築事業のため、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年に取り崩しを行う。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ふるさと納税寄附金が好調なことから財政調整基金に積み立てを行うことが出来た。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末の基金残高は標準財政規模比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％まで上昇した。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に中条小学校改築事業のため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百万円程度取り崩しを行う見込みであるが、基金残高について標準財政規模の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％程度を目標に財政運営に取り組んでいきたいと考えている。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年度は積み立てを行っていない。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繰上償還の予定や満期一括償還の地方債がないことから、財政調整基金の積み立てを優先させていきたいと考えている。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新潟県胎内市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27,718
27,392
264.89
20,975,511
19,534,767
1,103,324
9,541,424
19,119,400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財政需要額は増加傾向にある一方で税収等が伸びていないため、財政力指数は低下している。</a:t>
          </a:r>
        </a:p>
        <a:p>
          <a:r>
            <a:rPr kumimoji="1" lang="ja-JP" altLang="en-US" sz="1300">
              <a:latin typeface="ＭＳ Ｐゴシック" panose="020B0600070205080204" pitchFamily="50" charset="-128"/>
              <a:ea typeface="ＭＳ Ｐゴシック" panose="020B0600070205080204" pitchFamily="50" charset="-128"/>
            </a:rPr>
            <a:t>　財政収入額について今後の大きい伸びは期待できない中、企業の工業団地への誘致、洋上風力発電の推進、中小企業・小規模企業等への創業や販路開拓に対する支援、移住・就業等支援事業による移住定住の促進などの施策により、地域産業の発展及び就業人口の増加を図り、税収の増加に繋げていき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054272"/>
          <a:ext cx="0" cy="1620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92528</xdr:rowOff>
    </xdr:from>
    <xdr:to>
      <xdr:col>23</xdr:col>
      <xdr:colOff>133350</xdr:colOff>
      <xdr:row>40</xdr:row>
      <xdr:rowOff>127000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950528"/>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23585</xdr:rowOff>
    </xdr:from>
    <xdr:to>
      <xdr:col>19</xdr:col>
      <xdr:colOff>133350</xdr:colOff>
      <xdr:row>40</xdr:row>
      <xdr:rowOff>92528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88158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129012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5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23585</xdr:rowOff>
    </xdr:from>
    <xdr:to>
      <xdr:col>15</xdr:col>
      <xdr:colOff>82550</xdr:colOff>
      <xdr:row>40</xdr:row>
      <xdr:rowOff>23585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881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160565</xdr:rowOff>
    </xdr:from>
    <xdr:to>
      <xdr:col>11</xdr:col>
      <xdr:colOff>31750</xdr:colOff>
      <xdr:row>40</xdr:row>
      <xdr:rowOff>23585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8471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129012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94542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41728</xdr:rowOff>
    </xdr:from>
    <xdr:to>
      <xdr:col>19</xdr:col>
      <xdr:colOff>184150</xdr:colOff>
      <xdr:row>40</xdr:row>
      <xdr:rowOff>143328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153505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144235</xdr:rowOff>
    </xdr:from>
    <xdr:to>
      <xdr:col>15</xdr:col>
      <xdr:colOff>133350</xdr:colOff>
      <xdr:row>40</xdr:row>
      <xdr:rowOff>74385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84562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144235</xdr:rowOff>
    </xdr:from>
    <xdr:to>
      <xdr:col>11</xdr:col>
      <xdr:colOff>82550</xdr:colOff>
      <xdr:row>40</xdr:row>
      <xdr:rowOff>74385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84562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109765</xdr:rowOff>
    </xdr:from>
    <xdr:to>
      <xdr:col>7</xdr:col>
      <xdr:colOff>31750</xdr:colOff>
      <xdr:row>40</xdr:row>
      <xdr:rowOff>39915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50092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普通交付税の増加により一時的に改善した</a:t>
          </a:r>
          <a:r>
            <a:rPr kumimoji="1" lang="en-US" altLang="ja-JP" sz="1300">
              <a:latin typeface="ＭＳ Ｐゴシック" panose="020B0600070205080204" pitchFamily="50" charset="-128"/>
              <a:ea typeface="ＭＳ Ｐゴシック" panose="020B0600070205080204" pitchFamily="50" charset="-128"/>
            </a:rPr>
            <a:t>R03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ポイント上昇した。依然、類似団体平均と比較すると高い水準にある。</a:t>
          </a:r>
        </a:p>
        <a:p>
          <a:r>
            <a:rPr kumimoji="1" lang="ja-JP" altLang="en-US" sz="1300">
              <a:latin typeface="ＭＳ Ｐゴシック" panose="020B0600070205080204" pitchFamily="50" charset="-128"/>
              <a:ea typeface="ＭＳ Ｐゴシック" panose="020B0600070205080204" pitchFamily="50" charset="-128"/>
            </a:rPr>
            <a:t>　中でも委託料などの物件費は、類似団体平均より経常収支比率に占める割合が高く、今後も継続して削減に努めていく必要がある。また、地方債を財源とした大規模事業の施工に伴い地方債借入額が増加し、償還が令和８年度～令和</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年度にピークを迎える見込みであるため、借入額の抑制などにより公債費負担の平準化を図っていきたい。</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40132</xdr:rowOff>
    </xdr:from>
    <xdr:to>
      <xdr:col>23</xdr:col>
      <xdr:colOff>133350</xdr:colOff>
      <xdr:row>67</xdr:row>
      <xdr:rowOff>2794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84232"/>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126509</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27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40132</xdr:rowOff>
    </xdr:from>
    <xdr:to>
      <xdr:col>24</xdr:col>
      <xdr:colOff>12700</xdr:colOff>
      <xdr:row>58</xdr:row>
      <xdr:rowOff>40132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8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12954</xdr:rowOff>
    </xdr:from>
    <xdr:to>
      <xdr:col>23</xdr:col>
      <xdr:colOff>133350</xdr:colOff>
      <xdr:row>65</xdr:row>
      <xdr:rowOff>143002</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814304"/>
          <a:ext cx="838200" cy="47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147845</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43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12954</xdr:rowOff>
    </xdr:from>
    <xdr:to>
      <xdr:col>19</xdr:col>
      <xdr:colOff>133350</xdr:colOff>
      <xdr:row>65</xdr:row>
      <xdr:rowOff>123698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814304"/>
          <a:ext cx="889000" cy="45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97790</xdr:rowOff>
    </xdr:from>
    <xdr:to>
      <xdr:col>19</xdr:col>
      <xdr:colOff>184150</xdr:colOff>
      <xdr:row>60</xdr:row>
      <xdr:rowOff>27940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38117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123698</xdr:rowOff>
    </xdr:from>
    <xdr:to>
      <xdr:col>15</xdr:col>
      <xdr:colOff>82550</xdr:colOff>
      <xdr:row>65</xdr:row>
      <xdr:rowOff>162306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26794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169926</xdr:rowOff>
    </xdr:from>
    <xdr:to>
      <xdr:col>15</xdr:col>
      <xdr:colOff>133350</xdr:colOff>
      <xdr:row>62</xdr:row>
      <xdr:rowOff>100076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110253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27178</xdr:rowOff>
    </xdr:from>
    <xdr:to>
      <xdr:col>11</xdr:col>
      <xdr:colOff>31750</xdr:colOff>
      <xdr:row>65</xdr:row>
      <xdr:rowOff>162306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117142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104648</xdr:rowOff>
    </xdr:from>
    <xdr:to>
      <xdr:col>11</xdr:col>
      <xdr:colOff>82550</xdr:colOff>
      <xdr:row>63</xdr:row>
      <xdr:rowOff>34798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44975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50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37084</xdr:rowOff>
    </xdr:from>
    <xdr:to>
      <xdr:col>7</xdr:col>
      <xdr:colOff>31750</xdr:colOff>
      <xdr:row>62</xdr:row>
      <xdr:rowOff>138684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148861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92202</xdr:rowOff>
    </xdr:from>
    <xdr:to>
      <xdr:col>23</xdr:col>
      <xdr:colOff>184150</xdr:colOff>
      <xdr:row>66</xdr:row>
      <xdr:rowOff>22352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64279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208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133604</xdr:rowOff>
    </xdr:from>
    <xdr:to>
      <xdr:col>19</xdr:col>
      <xdr:colOff>184150</xdr:colOff>
      <xdr:row>63</xdr:row>
      <xdr:rowOff>63754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48531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849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72898</xdr:rowOff>
    </xdr:from>
    <xdr:to>
      <xdr:col>15</xdr:col>
      <xdr:colOff>133350</xdr:colOff>
      <xdr:row>66</xdr:row>
      <xdr:rowOff>3048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159275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111506</xdr:rowOff>
    </xdr:from>
    <xdr:to>
      <xdr:col>11</xdr:col>
      <xdr:colOff>82550</xdr:colOff>
      <xdr:row>66</xdr:row>
      <xdr:rowOff>41656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26433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147828</xdr:rowOff>
    </xdr:from>
    <xdr:to>
      <xdr:col>7</xdr:col>
      <xdr:colOff>31750</xdr:colOff>
      <xdr:row>65</xdr:row>
      <xdr:rowOff>77978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62755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[212,580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人件費はほぼ横ばいで推移しているが、物件費の増加と人口の減少により、</a:t>
          </a:r>
          <a:r>
            <a:rPr kumimoji="1" lang="en-US" altLang="ja-JP" sz="1300">
              <a:latin typeface="ＭＳ Ｐゴシック" panose="020B0600070205080204" pitchFamily="50" charset="-128"/>
              <a:ea typeface="ＭＳ Ｐゴシック" panose="020B0600070205080204" pitchFamily="50" charset="-128"/>
            </a:rPr>
            <a:t>R03</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4,166</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　類似団体平均と比較すると</a:t>
          </a:r>
          <a:r>
            <a:rPr kumimoji="1" lang="en-US" altLang="ja-JP" sz="1300">
              <a:latin typeface="ＭＳ Ｐゴシック" panose="020B0600070205080204" pitchFamily="50" charset="-128"/>
              <a:ea typeface="ＭＳ Ｐゴシック" panose="020B0600070205080204" pitchFamily="50" charset="-128"/>
            </a:rPr>
            <a:t>11,855</a:t>
          </a:r>
          <a:r>
            <a:rPr kumimoji="1" lang="ja-JP" altLang="en-US" sz="1300">
              <a:latin typeface="ＭＳ Ｐゴシック" panose="020B0600070205080204" pitchFamily="50" charset="-128"/>
              <a:ea typeface="ＭＳ Ｐゴシック" panose="020B0600070205080204" pitchFamily="50" charset="-128"/>
            </a:rPr>
            <a:t>円高い状況で、今後も経常経費の削減により物件費等の圧縮を図っていきたい。</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118151</xdr:rowOff>
    </xdr:from>
    <xdr:to>
      <xdr:col>23</xdr:col>
      <xdr:colOff>133350</xdr:colOff>
      <xdr:row>87</xdr:row>
      <xdr:rowOff>58527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05601"/>
          <a:ext cx="0" cy="9690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30604</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4946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58527</xdr:rowOff>
    </xdr:from>
    <xdr:to>
      <xdr:col>24</xdr:col>
      <xdr:colOff>12700</xdr:colOff>
      <xdr:row>87</xdr:row>
      <xdr:rowOff>58527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97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33078</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4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118151</xdr:rowOff>
    </xdr:from>
    <xdr:to>
      <xdr:col>24</xdr:col>
      <xdr:colOff>12700</xdr:colOff>
      <xdr:row>81</xdr:row>
      <xdr:rowOff>118151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05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2505</xdr:rowOff>
    </xdr:from>
    <xdr:to>
      <xdr:col>23</xdr:col>
      <xdr:colOff>133350</xdr:colOff>
      <xdr:row>84</xdr:row>
      <xdr:rowOff>22611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404305"/>
          <a:ext cx="838200" cy="2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102576</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614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86049</xdr:rowOff>
    </xdr:from>
    <xdr:to>
      <xdr:col>23</xdr:col>
      <xdr:colOff>184150</xdr:colOff>
      <xdr:row>84</xdr:row>
      <xdr:rowOff>16199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1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111764</xdr:rowOff>
    </xdr:from>
    <xdr:to>
      <xdr:col>19</xdr:col>
      <xdr:colOff>133350</xdr:colOff>
      <xdr:row>84</xdr:row>
      <xdr:rowOff>2505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342114"/>
          <a:ext cx="889000" cy="6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51794</xdr:rowOff>
    </xdr:from>
    <xdr:to>
      <xdr:col>19</xdr:col>
      <xdr:colOff>184150</xdr:colOff>
      <xdr:row>83</xdr:row>
      <xdr:rowOff>153394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28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163571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51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46135</xdr:rowOff>
    </xdr:from>
    <xdr:to>
      <xdr:col>15</xdr:col>
      <xdr:colOff>82550</xdr:colOff>
      <xdr:row>83</xdr:row>
      <xdr:rowOff>111764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276485"/>
          <a:ext cx="889000" cy="6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21197</xdr:rowOff>
    </xdr:from>
    <xdr:to>
      <xdr:col>15</xdr:col>
      <xdr:colOff>133350</xdr:colOff>
      <xdr:row>83</xdr:row>
      <xdr:rowOff>122797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25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132974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20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8868</xdr:rowOff>
    </xdr:from>
    <xdr:to>
      <xdr:col>11</xdr:col>
      <xdr:colOff>31750</xdr:colOff>
      <xdr:row>83</xdr:row>
      <xdr:rowOff>46135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239218"/>
          <a:ext cx="889000" cy="3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131294</xdr:rowOff>
    </xdr:from>
    <xdr:to>
      <xdr:col>11</xdr:col>
      <xdr:colOff>82550</xdr:colOff>
      <xdr:row>83</xdr:row>
      <xdr:rowOff>61444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9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71621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5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91861</xdr:rowOff>
    </xdr:from>
    <xdr:to>
      <xdr:col>7</xdr:col>
      <xdr:colOff>31750</xdr:colOff>
      <xdr:row>83</xdr:row>
      <xdr:rowOff>22011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5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32188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919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143261</xdr:rowOff>
    </xdr:from>
    <xdr:to>
      <xdr:col>23</xdr:col>
      <xdr:colOff>184150</xdr:colOff>
      <xdr:row>84</xdr:row>
      <xdr:rowOff>73411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37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115338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34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123155</xdr:rowOff>
    </xdr:from>
    <xdr:to>
      <xdr:col>19</xdr:col>
      <xdr:colOff>184150</xdr:colOff>
      <xdr:row>84</xdr:row>
      <xdr:rowOff>53305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35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38082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439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60964</xdr:rowOff>
    </xdr:from>
    <xdr:to>
      <xdr:col>15</xdr:col>
      <xdr:colOff>133350</xdr:colOff>
      <xdr:row>83</xdr:row>
      <xdr:rowOff>162564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29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147341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37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166785</xdr:rowOff>
    </xdr:from>
    <xdr:to>
      <xdr:col>11</xdr:col>
      <xdr:colOff>82550</xdr:colOff>
      <xdr:row>83</xdr:row>
      <xdr:rowOff>96935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2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81712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31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129518</xdr:rowOff>
    </xdr:from>
    <xdr:to>
      <xdr:col>7</xdr:col>
      <xdr:colOff>31750</xdr:colOff>
      <xdr:row>83</xdr:row>
      <xdr:rowOff>59668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18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44445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274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R03</a:t>
          </a:r>
          <a:r>
            <a:rPr kumimoji="1" lang="ja-JP" altLang="en-US" sz="1300">
              <a:latin typeface="ＭＳ Ｐゴシック" panose="020B0600070205080204" pitchFamily="50" charset="-128"/>
              <a:ea typeface="ＭＳ Ｐゴシック" panose="020B0600070205080204" pitchFamily="50" charset="-128"/>
            </a:rPr>
            <a:t>年度と比較すると横ばいで推移している。これまでの給与適正化の取組などにより、類似団体平均と比較すると低水準で推移している。</a:t>
          </a:r>
        </a:p>
        <a:p>
          <a:r>
            <a:rPr kumimoji="1" lang="ja-JP" altLang="en-US" sz="1300">
              <a:latin typeface="ＭＳ Ｐゴシック" panose="020B0600070205080204" pitchFamily="50" charset="-128"/>
              <a:ea typeface="ＭＳ Ｐゴシック" panose="020B0600070205080204" pitchFamily="50" charset="-128"/>
            </a:rPr>
            <a:t>　今後も国の取扱いを基本としつつ、地域の給与水準を踏まえ、給与の適正化に努めていく。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88</xdr:row>
      <xdr:rowOff>137886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94921"/>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78921</xdr:rowOff>
    </xdr:from>
    <xdr:to>
      <xdr:col>81</xdr:col>
      <xdr:colOff>44450</xdr:colOff>
      <xdr:row>80</xdr:row>
      <xdr:rowOff>78921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37949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78921</xdr:rowOff>
    </xdr:from>
    <xdr:to>
      <xdr:col>77</xdr:col>
      <xdr:colOff>44450</xdr:colOff>
      <xdr:row>80</xdr:row>
      <xdr:rowOff>78921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379492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32657</xdr:rowOff>
    </xdr:from>
    <xdr:to>
      <xdr:col>77</xdr:col>
      <xdr:colOff>95250</xdr:colOff>
      <xdr:row>85</xdr:row>
      <xdr:rowOff>134257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119034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9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78921</xdr:rowOff>
    </xdr:from>
    <xdr:to>
      <xdr:col>72</xdr:col>
      <xdr:colOff>203200</xdr:colOff>
      <xdr:row>80</xdr:row>
      <xdr:rowOff>165100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379492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165100</xdr:rowOff>
    </xdr:from>
    <xdr:to>
      <xdr:col>68</xdr:col>
      <xdr:colOff>152400</xdr:colOff>
      <xdr:row>81</xdr:row>
      <xdr:rowOff>97064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388110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28121</xdr:rowOff>
    </xdr:from>
    <xdr:to>
      <xdr:col>81</xdr:col>
      <xdr:colOff>95250</xdr:colOff>
      <xdr:row>80</xdr:row>
      <xdr:rowOff>129721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374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120848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665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28121</xdr:rowOff>
    </xdr:from>
    <xdr:to>
      <xdr:col>77</xdr:col>
      <xdr:colOff>95250</xdr:colOff>
      <xdr:row>80</xdr:row>
      <xdr:rowOff>129721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374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78</xdr:row>
      <xdr:rowOff>139898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512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28121</xdr:rowOff>
    </xdr:from>
    <xdr:to>
      <xdr:col>73</xdr:col>
      <xdr:colOff>44450</xdr:colOff>
      <xdr:row>80</xdr:row>
      <xdr:rowOff>129721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374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78</xdr:row>
      <xdr:rowOff>139898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512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114300</xdr:rowOff>
    </xdr:from>
    <xdr:to>
      <xdr:col>68</xdr:col>
      <xdr:colOff>203200</xdr:colOff>
      <xdr:row>81</xdr:row>
      <xdr:rowOff>44450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54627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46264</xdr:rowOff>
    </xdr:from>
    <xdr:to>
      <xdr:col>64</xdr:col>
      <xdr:colOff>152400</xdr:colOff>
      <xdr:row>81</xdr:row>
      <xdr:rowOff>147864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158041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R03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ポイント増加した。主に民生、農林水産、教育部門について類似団体平均と比べ職員数が多くなっている。</a:t>
          </a:r>
        </a:p>
        <a:p>
          <a:r>
            <a:rPr kumimoji="1" lang="ja-JP" altLang="en-US" sz="1300">
              <a:latin typeface="ＭＳ Ｐゴシック" panose="020B0600070205080204" pitchFamily="50" charset="-128"/>
              <a:ea typeface="ＭＳ Ｐゴシック" panose="020B0600070205080204" pitchFamily="50" charset="-128"/>
            </a:rPr>
            <a:t>　民間委託への転換を図るなどして、今後も適正な職員数の管理に努めていく。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86904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2466"/>
          <a:ext cx="0" cy="14615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58981</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4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86904</xdr:rowOff>
    </xdr:from>
    <xdr:to>
      <xdr:col>81</xdr:col>
      <xdr:colOff>133350</xdr:colOff>
      <xdr:row>67</xdr:row>
      <xdr:rowOff>86904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74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9162</xdr:rowOff>
    </xdr:from>
    <xdr:to>
      <xdr:col>81</xdr:col>
      <xdr:colOff>44450</xdr:colOff>
      <xdr:row>63</xdr:row>
      <xdr:rowOff>31569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810512"/>
          <a:ext cx="8382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140261</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27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8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149588</xdr:rowOff>
    </xdr:from>
    <xdr:to>
      <xdr:col>77</xdr:col>
      <xdr:colOff>44450</xdr:colOff>
      <xdr:row>63</xdr:row>
      <xdr:rowOff>9162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77948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109946</xdr:rowOff>
    </xdr:from>
    <xdr:to>
      <xdr:col>77</xdr:col>
      <xdr:colOff>95250</xdr:colOff>
      <xdr:row>62</xdr:row>
      <xdr:rowOff>40096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50273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3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144417</xdr:rowOff>
    </xdr:from>
    <xdr:to>
      <xdr:col>72</xdr:col>
      <xdr:colOff>203200</xdr:colOff>
      <xdr:row>62</xdr:row>
      <xdr:rowOff>149588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774317"/>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92710</xdr:rowOff>
    </xdr:from>
    <xdr:to>
      <xdr:col>73</xdr:col>
      <xdr:colOff>44450</xdr:colOff>
      <xdr:row>62</xdr:row>
      <xdr:rowOff>22860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33037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123734</xdr:rowOff>
    </xdr:from>
    <xdr:to>
      <xdr:col>68</xdr:col>
      <xdr:colOff>152400</xdr:colOff>
      <xdr:row>62</xdr:row>
      <xdr:rowOff>144417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75363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85816</xdr:rowOff>
    </xdr:from>
    <xdr:to>
      <xdr:col>68</xdr:col>
      <xdr:colOff>203200</xdr:colOff>
      <xdr:row>62</xdr:row>
      <xdr:rowOff>15966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26143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34109</xdr:rowOff>
    </xdr:from>
    <xdr:to>
      <xdr:col>64</xdr:col>
      <xdr:colOff>152400</xdr:colOff>
      <xdr:row>61</xdr:row>
      <xdr:rowOff>135709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145886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152219</xdr:rowOff>
    </xdr:from>
    <xdr:to>
      <xdr:col>81</xdr:col>
      <xdr:colOff>95250</xdr:colOff>
      <xdr:row>63</xdr:row>
      <xdr:rowOff>82369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7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124296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75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129812</xdr:rowOff>
    </xdr:from>
    <xdr:to>
      <xdr:col>77</xdr:col>
      <xdr:colOff>95250</xdr:colOff>
      <xdr:row>63</xdr:row>
      <xdr:rowOff>59962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75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44739</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84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98788</xdr:rowOff>
    </xdr:from>
    <xdr:to>
      <xdr:col>73</xdr:col>
      <xdr:colOff>44450</xdr:colOff>
      <xdr:row>63</xdr:row>
      <xdr:rowOff>28938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72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13715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81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93617</xdr:rowOff>
    </xdr:from>
    <xdr:to>
      <xdr:col>68</xdr:col>
      <xdr:colOff>203200</xdr:colOff>
      <xdr:row>63</xdr:row>
      <xdr:rowOff>23767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72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8544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80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72934</xdr:rowOff>
    </xdr:from>
    <xdr:to>
      <xdr:col>64</xdr:col>
      <xdr:colOff>152400</xdr:colOff>
      <xdr:row>63</xdr:row>
      <xdr:rowOff>3084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159311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78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令和元年度に実施した辺地対策事業等の元金償還が始まったことによる元利償還金の増により、</a:t>
          </a:r>
          <a:r>
            <a:rPr kumimoji="1" lang="en-US" altLang="ja-JP" sz="1100">
              <a:latin typeface="ＭＳ Ｐゴシック" panose="020B0600070205080204" pitchFamily="50" charset="-128"/>
              <a:ea typeface="ＭＳ Ｐゴシック" panose="020B0600070205080204" pitchFamily="50" charset="-128"/>
            </a:rPr>
            <a:t>R03</a:t>
          </a:r>
          <a:r>
            <a:rPr kumimoji="1" lang="ja-JP" altLang="en-US" sz="1100">
              <a:latin typeface="ＭＳ Ｐゴシック" panose="020B0600070205080204" pitchFamily="50" charset="-128"/>
              <a:ea typeface="ＭＳ Ｐゴシック" panose="020B0600070205080204" pitchFamily="50" charset="-128"/>
            </a:rPr>
            <a:t>年度より</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ポイント悪化し、５年連続して悪化している状況である。</a:t>
          </a:r>
        </a:p>
        <a:p>
          <a:r>
            <a:rPr kumimoji="1" lang="ja-JP" altLang="en-US" sz="1100">
              <a:latin typeface="ＭＳ Ｐゴシック" panose="020B0600070205080204" pitchFamily="50" charset="-128"/>
              <a:ea typeface="ＭＳ Ｐゴシック" panose="020B0600070205080204" pitchFamily="50" charset="-128"/>
            </a:rPr>
            <a:t>　イエローカードに値する早期健全化基準</a:t>
          </a:r>
          <a:r>
            <a:rPr kumimoji="1" lang="en-US" altLang="ja-JP" sz="1100">
              <a:latin typeface="ＭＳ Ｐゴシック" panose="020B0600070205080204" pitchFamily="50" charset="-128"/>
              <a:ea typeface="ＭＳ Ｐゴシック" panose="020B0600070205080204" pitchFamily="50" charset="-128"/>
            </a:rPr>
            <a:t>25.0</a:t>
          </a:r>
          <a:r>
            <a:rPr kumimoji="1" lang="ja-JP" altLang="en-US" sz="1100">
              <a:latin typeface="ＭＳ Ｐゴシック" panose="020B0600070205080204" pitchFamily="50" charset="-128"/>
              <a:ea typeface="ＭＳ Ｐゴシック" panose="020B0600070205080204" pitchFamily="50" charset="-128"/>
            </a:rPr>
            <a:t>％は下回っているものの、類似団体平均と比較すると</a:t>
          </a:r>
          <a:r>
            <a:rPr kumimoji="1" lang="en-US" altLang="ja-JP" sz="1100">
              <a:latin typeface="ＭＳ Ｐゴシック" panose="020B0600070205080204" pitchFamily="50" charset="-128"/>
              <a:ea typeface="ＭＳ Ｐゴシック" panose="020B0600070205080204" pitchFamily="50" charset="-128"/>
            </a:rPr>
            <a:t>4.2</a:t>
          </a:r>
          <a:r>
            <a:rPr kumimoji="1" lang="ja-JP" altLang="en-US" sz="1100">
              <a:latin typeface="ＭＳ Ｐゴシック" panose="020B0600070205080204" pitchFamily="50" charset="-128"/>
              <a:ea typeface="ＭＳ Ｐゴシック" panose="020B0600070205080204" pitchFamily="50" charset="-128"/>
            </a:rPr>
            <a:t>ポイント高くなっている。</a:t>
          </a:r>
        </a:p>
        <a:p>
          <a:r>
            <a:rPr kumimoji="1" lang="ja-JP" altLang="en-US" sz="1100">
              <a:latin typeface="ＭＳ Ｐゴシック" panose="020B0600070205080204" pitchFamily="50" charset="-128"/>
              <a:ea typeface="ＭＳ Ｐゴシック" panose="020B0600070205080204" pitchFamily="50" charset="-128"/>
            </a:rPr>
            <a:t>　地方債の新規借入利率が急激に上昇するなど、今後の見通しについては不透明な要素もある。</a:t>
          </a: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6</a:t>
          </a:r>
          <a:r>
            <a:rPr kumimoji="1" lang="ja-JP" altLang="en-US" sz="1100">
              <a:latin typeface="ＭＳ Ｐゴシック" panose="020B0600070205080204" pitchFamily="50" charset="-128"/>
              <a:ea typeface="ＭＳ Ｐゴシック" panose="020B0600070205080204" pitchFamily="50" charset="-128"/>
            </a:rPr>
            <a:t>年度にも予定されている中条小学校改築事業の借入や過去の合併特例事業債、辺地対策事業債の元利償還により、今後も微増していくものと考えている。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107527</xdr:rowOff>
    </xdr:from>
    <xdr:to>
      <xdr:col>81</xdr:col>
      <xdr:colOff>44450</xdr:colOff>
      <xdr:row>43</xdr:row>
      <xdr:rowOff>119380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08277"/>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22454</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5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107527</xdr:rowOff>
    </xdr:from>
    <xdr:to>
      <xdr:col>81</xdr:col>
      <xdr:colOff>133350</xdr:colOff>
      <xdr:row>35</xdr:row>
      <xdr:rowOff>107527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0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156633</xdr:rowOff>
    </xdr:from>
    <xdr:to>
      <xdr:col>81</xdr:col>
      <xdr:colOff>44450</xdr:colOff>
      <xdr:row>41</xdr:row>
      <xdr:rowOff>164677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718608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135483</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650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140546</xdr:rowOff>
    </xdr:from>
    <xdr:to>
      <xdr:col>77</xdr:col>
      <xdr:colOff>44450</xdr:colOff>
      <xdr:row>41</xdr:row>
      <xdr:rowOff>156633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716999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118956</xdr:rowOff>
    </xdr:from>
    <xdr:to>
      <xdr:col>77</xdr:col>
      <xdr:colOff>95250</xdr:colOff>
      <xdr:row>40</xdr:row>
      <xdr:rowOff>49106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59283</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57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124460</xdr:rowOff>
    </xdr:from>
    <xdr:to>
      <xdr:col>72</xdr:col>
      <xdr:colOff>203200</xdr:colOff>
      <xdr:row>41</xdr:row>
      <xdr:rowOff>140546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71539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118956</xdr:rowOff>
    </xdr:from>
    <xdr:to>
      <xdr:col>73</xdr:col>
      <xdr:colOff>44450</xdr:colOff>
      <xdr:row>40</xdr:row>
      <xdr:rowOff>49106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80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59283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108373</xdr:rowOff>
    </xdr:from>
    <xdr:to>
      <xdr:col>68</xdr:col>
      <xdr:colOff>152400</xdr:colOff>
      <xdr:row>41</xdr:row>
      <xdr:rowOff>124460</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3512800" y="71378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113877</xdr:rowOff>
    </xdr:from>
    <xdr:to>
      <xdr:col>81</xdr:col>
      <xdr:colOff>95250</xdr:colOff>
      <xdr:row>42</xdr:row>
      <xdr:rowOff>44027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85954</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711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105833</xdr:rowOff>
    </xdr:from>
    <xdr:to>
      <xdr:col>77</xdr:col>
      <xdr:colOff>95250</xdr:colOff>
      <xdr:row>42</xdr:row>
      <xdr:rowOff>35983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89746</xdr:rowOff>
    </xdr:from>
    <xdr:to>
      <xdr:col>73</xdr:col>
      <xdr:colOff>44450</xdr:colOff>
      <xdr:row>42</xdr:row>
      <xdr:rowOff>19896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73660</xdr:rowOff>
    </xdr:from>
    <xdr:to>
      <xdr:col>68</xdr:col>
      <xdr:colOff>203200</xdr:colOff>
      <xdr:row>42</xdr:row>
      <xdr:rowOff>3810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一般会計の地方債や公営企業債の償還が進み、これらの現在高が減少したこと、財政調整基金等の積み立てを行ったこと等により、</a:t>
          </a:r>
          <a:r>
            <a:rPr kumimoji="1" lang="en-US" altLang="ja-JP" sz="1100">
              <a:latin typeface="ＭＳ Ｐゴシック" panose="020B0600070205080204" pitchFamily="50" charset="-128"/>
              <a:ea typeface="ＭＳ Ｐゴシック" panose="020B0600070205080204" pitchFamily="50" charset="-128"/>
            </a:rPr>
            <a:t>R03</a:t>
          </a:r>
          <a:r>
            <a:rPr kumimoji="1" lang="ja-JP" altLang="en-US" sz="1100">
              <a:latin typeface="ＭＳ Ｐゴシック" panose="020B0600070205080204" pitchFamily="50" charset="-128"/>
              <a:ea typeface="ＭＳ Ｐゴシック" panose="020B0600070205080204" pitchFamily="50" charset="-128"/>
            </a:rPr>
            <a:t>年度に比べ</a:t>
          </a:r>
          <a:r>
            <a:rPr kumimoji="1" lang="en-US" altLang="ja-JP" sz="1100">
              <a:latin typeface="ＭＳ Ｐゴシック" panose="020B0600070205080204" pitchFamily="50" charset="-128"/>
              <a:ea typeface="ＭＳ Ｐゴシック" panose="020B0600070205080204" pitchFamily="50" charset="-128"/>
            </a:rPr>
            <a:t>3.8</a:t>
          </a:r>
          <a:r>
            <a:rPr kumimoji="1" lang="ja-JP" altLang="en-US" sz="1100">
              <a:latin typeface="ＭＳ Ｐゴシック" panose="020B0600070205080204" pitchFamily="50" charset="-128"/>
              <a:ea typeface="ＭＳ Ｐゴシック" panose="020B0600070205080204" pitchFamily="50" charset="-128"/>
            </a:rPr>
            <a:t>ポイント改善した。</a:t>
          </a:r>
        </a:p>
        <a:p>
          <a:r>
            <a:rPr kumimoji="1" lang="ja-JP" altLang="en-US" sz="1100">
              <a:latin typeface="ＭＳ Ｐゴシック" panose="020B0600070205080204" pitchFamily="50" charset="-128"/>
              <a:ea typeface="ＭＳ Ｐゴシック" panose="020B0600070205080204" pitchFamily="50" charset="-128"/>
            </a:rPr>
            <a:t>　イエローカードに値する早期健全化基準</a:t>
          </a:r>
          <a:r>
            <a:rPr kumimoji="1" lang="en-US" altLang="ja-JP" sz="1100">
              <a:latin typeface="ＭＳ Ｐゴシック" panose="020B0600070205080204" pitchFamily="50" charset="-128"/>
              <a:ea typeface="ＭＳ Ｐゴシック" panose="020B0600070205080204" pitchFamily="50" charset="-128"/>
            </a:rPr>
            <a:t>350</a:t>
          </a:r>
          <a:r>
            <a:rPr kumimoji="1" lang="ja-JP" altLang="en-US" sz="1100">
              <a:latin typeface="ＭＳ Ｐゴシック" panose="020B0600070205080204" pitchFamily="50" charset="-128"/>
              <a:ea typeface="ＭＳ Ｐゴシック" panose="020B0600070205080204" pitchFamily="50" charset="-128"/>
            </a:rPr>
            <a:t>％を大きく下回っており、早期に是正を求められるまでには至っていないが、類似団体平均より</a:t>
          </a:r>
          <a:r>
            <a:rPr kumimoji="1" lang="en-US" altLang="ja-JP" sz="1100">
              <a:latin typeface="ＭＳ Ｐゴシック" panose="020B0600070205080204" pitchFamily="50" charset="-128"/>
              <a:ea typeface="ＭＳ Ｐゴシック" panose="020B0600070205080204" pitchFamily="50" charset="-128"/>
            </a:rPr>
            <a:t>118.6</a:t>
          </a:r>
          <a:r>
            <a:rPr kumimoji="1" lang="ja-JP" altLang="en-US" sz="1100">
              <a:latin typeface="ＭＳ Ｐゴシック" panose="020B0600070205080204" pitchFamily="50" charset="-128"/>
              <a:ea typeface="ＭＳ Ｐゴシック" panose="020B0600070205080204" pitchFamily="50" charset="-128"/>
            </a:rPr>
            <a:t>ポイント高く、県内</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市と比較しても高い水準となっている。高い要因として大規模事業による地方債借入残高の増加や下水道整備に伴う下水道事業債等の償還への繰出金、さらに基金などの充当可能な財源が少ないことが考えられる。</a:t>
          </a:r>
        </a:p>
        <a:p>
          <a:r>
            <a:rPr kumimoji="1" lang="ja-JP" altLang="en-US" sz="1100">
              <a:latin typeface="ＭＳ Ｐゴシック" panose="020B0600070205080204" pitchFamily="50" charset="-128"/>
              <a:ea typeface="ＭＳ Ｐゴシック" panose="020B0600070205080204" pitchFamily="50" charset="-128"/>
            </a:rPr>
            <a:t>　地方債の適正な管理、公共下水道事業会計等の公営企業の安定経営、余剰財源の基金への積立などにより比率の改善に努めていく。</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19</xdr:row>
      <xdr:rowOff>124164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0110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96241</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353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19</xdr:row>
      <xdr:rowOff>124164</xdr:rowOff>
    </xdr:from>
    <xdr:to>
      <xdr:col>81</xdr:col>
      <xdr:colOff>133350</xdr:colOff>
      <xdr:row>19</xdr:row>
      <xdr:rowOff>124164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381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110490</xdr:rowOff>
    </xdr:from>
    <xdr:to>
      <xdr:col>81</xdr:col>
      <xdr:colOff>44450</xdr:colOff>
      <xdr:row>19</xdr:row>
      <xdr:rowOff>141055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3368040"/>
          <a:ext cx="8382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171044</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22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134451</xdr:rowOff>
    </xdr:from>
    <xdr:to>
      <xdr:col>81</xdr:col>
      <xdr:colOff>95250</xdr:colOff>
      <xdr:row>14</xdr:row>
      <xdr:rowOff>64601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36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141055</xdr:rowOff>
    </xdr:from>
    <xdr:to>
      <xdr:col>77</xdr:col>
      <xdr:colOff>44450</xdr:colOff>
      <xdr:row>21</xdr:row>
      <xdr:rowOff>27390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3398605"/>
          <a:ext cx="8890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26543</xdr:rowOff>
    </xdr:from>
    <xdr:to>
      <xdr:col>77</xdr:col>
      <xdr:colOff>95250</xdr:colOff>
      <xdr:row>14</xdr:row>
      <xdr:rowOff>128143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426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138320</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195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27390</xdr:rowOff>
    </xdr:from>
    <xdr:to>
      <xdr:col>72</xdr:col>
      <xdr:colOff>203200</xdr:colOff>
      <xdr:row>21</xdr:row>
      <xdr:rowOff>64389</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3627840"/>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36195</xdr:rowOff>
    </xdr:from>
    <xdr:to>
      <xdr:col>73</xdr:col>
      <xdr:colOff>44450</xdr:colOff>
      <xdr:row>14</xdr:row>
      <xdr:rowOff>137795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43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147972</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20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64389</xdr:rowOff>
    </xdr:from>
    <xdr:to>
      <xdr:col>68</xdr:col>
      <xdr:colOff>152400</xdr:colOff>
      <xdr:row>21</xdr:row>
      <xdr:rowOff>91736</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3664839"/>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39412</xdr:rowOff>
    </xdr:from>
    <xdr:to>
      <xdr:col>68</xdr:col>
      <xdr:colOff>203200</xdr:colOff>
      <xdr:row>14</xdr:row>
      <xdr:rowOff>141012</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439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151189</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208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42630</xdr:rowOff>
    </xdr:from>
    <xdr:to>
      <xdr:col>64</xdr:col>
      <xdr:colOff>152400</xdr:colOff>
      <xdr:row>14</xdr:row>
      <xdr:rowOff>144230</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4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154407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21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59690</xdr:rowOff>
    </xdr:from>
    <xdr:to>
      <xdr:col>81</xdr:col>
      <xdr:colOff>95250</xdr:colOff>
      <xdr:row>19</xdr:row>
      <xdr:rowOff>161290</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331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127017</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321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90255</xdr:rowOff>
    </xdr:from>
    <xdr:to>
      <xdr:col>77</xdr:col>
      <xdr:colOff>95250</xdr:colOff>
      <xdr:row>20</xdr:row>
      <xdr:rowOff>20405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334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5182</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343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148040</xdr:rowOff>
    </xdr:from>
    <xdr:to>
      <xdr:col>73</xdr:col>
      <xdr:colOff>44450</xdr:colOff>
      <xdr:row>21</xdr:row>
      <xdr:rowOff>78190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357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62967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66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13589</xdr:rowOff>
    </xdr:from>
    <xdr:to>
      <xdr:col>68</xdr:col>
      <xdr:colOff>203200</xdr:colOff>
      <xdr:row>21</xdr:row>
      <xdr:rowOff>115189</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361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99966</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70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40936</xdr:rowOff>
    </xdr:from>
    <xdr:to>
      <xdr:col>64</xdr:col>
      <xdr:colOff>152400</xdr:colOff>
      <xdr:row>21</xdr:row>
      <xdr:rowOff>142536</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364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127313</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3727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新潟県胎内市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27,718
27,392
264.89
20,975,511
19,534,767
1,103,324
9,541,424
19,119,400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R03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定員管理の状況からも類似団体に比べ職員数が多いことが高い状況につながっていると考える。</a:t>
          </a:r>
        </a:p>
        <a:p>
          <a:r>
            <a:rPr kumimoji="1" lang="ja-JP" altLang="en-US" sz="1300">
              <a:latin typeface="ＭＳ Ｐゴシック" panose="020B0600070205080204" pitchFamily="50" charset="-128"/>
              <a:ea typeface="ＭＳ Ｐゴシック" panose="020B0600070205080204" pitchFamily="50" charset="-128"/>
            </a:rPr>
            <a:t>　今後も組織改革や事務の効率化、民間委託への転換を図るなどして、人件費の抑制に繋げていきたいと考えている。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41</xdr:row>
      <xdr:rowOff>58965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515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31042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58965</xdr:rowOff>
    </xdr:from>
    <xdr:to>
      <xdr:col>24</xdr:col>
      <xdr:colOff>114300</xdr:colOff>
      <xdr:row>41</xdr:row>
      <xdr:rowOff>58965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38</xdr:row>
      <xdr:rowOff>7257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413500"/>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43741</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27214</xdr:rowOff>
    </xdr:from>
    <xdr:to>
      <xdr:col>24</xdr:col>
      <xdr:colOff>76200</xdr:colOff>
      <xdr:row>36</xdr:row>
      <xdr:rowOff>128814</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38</xdr:row>
      <xdr:rowOff>105228</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413500"/>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100693</xdr:rowOff>
    </xdr:from>
    <xdr:to>
      <xdr:col>20</xdr:col>
      <xdr:colOff>38100</xdr:colOff>
      <xdr:row>36</xdr:row>
      <xdr:rowOff>30843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41020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143328</xdr:rowOff>
    </xdr:from>
    <xdr:to>
      <xdr:col>15</xdr:col>
      <xdr:colOff>98425</xdr:colOff>
      <xdr:row>38</xdr:row>
      <xdr:rowOff>105228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315528"/>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103414</xdr:rowOff>
    </xdr:from>
    <xdr:to>
      <xdr:col>15</xdr:col>
      <xdr:colOff>149225</xdr:colOff>
      <xdr:row>37</xdr:row>
      <xdr:rowOff>33564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43741</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121557</xdr:rowOff>
    </xdr:from>
    <xdr:to>
      <xdr:col>11</xdr:col>
      <xdr:colOff>9525</xdr:colOff>
      <xdr:row>36</xdr:row>
      <xdr:rowOff>143328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2937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5443</xdr:rowOff>
    </xdr:from>
    <xdr:to>
      <xdr:col>11</xdr:col>
      <xdr:colOff>60325</xdr:colOff>
      <xdr:row>36</xdr:row>
      <xdr:rowOff>107043</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117220</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94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111578</xdr:rowOff>
    </xdr:from>
    <xdr:to>
      <xdr:col>6</xdr:col>
      <xdr:colOff>171450</xdr:colOff>
      <xdr:row>36</xdr:row>
      <xdr:rowOff>41728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51905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99984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44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54428</xdr:rowOff>
    </xdr:from>
    <xdr:to>
      <xdr:col>15</xdr:col>
      <xdr:colOff>149225</xdr:colOff>
      <xdr:row>38</xdr:row>
      <xdr:rowOff>156028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140805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6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92528</xdr:rowOff>
    </xdr:from>
    <xdr:to>
      <xdr:col>11</xdr:col>
      <xdr:colOff>60325</xdr:colOff>
      <xdr:row>37</xdr:row>
      <xdr:rowOff>22678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7455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70757</xdr:rowOff>
    </xdr:from>
    <xdr:to>
      <xdr:col>6</xdr:col>
      <xdr:colOff>171450</xdr:colOff>
      <xdr:row>37</xdr:row>
      <xdr:rowOff>907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157134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R03</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ポイント増加している。類似団体平均と比較して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施設を多数保有しており、維持管理に係る経費負担が多くなっていることが類似団体より高くなる要因であると考えている。引続き、施設の個別施設計画や長寿命化計画に基づき施設の効率的な運営に努め経費の縮減に取り組んでいきたい。</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107950</xdr:rowOff>
    </xdr:from>
    <xdr:to>
      <xdr:col>82</xdr:col>
      <xdr:colOff>107950</xdr:colOff>
      <xdr:row>22</xdr:row>
      <xdr:rowOff>25400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368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22877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107950</xdr:rowOff>
    </xdr:from>
    <xdr:to>
      <xdr:col>82</xdr:col>
      <xdr:colOff>196850</xdr:colOff>
      <xdr:row>13</xdr:row>
      <xdr:rowOff>107950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76200</xdr:rowOff>
    </xdr:from>
    <xdr:to>
      <xdr:col>82</xdr:col>
      <xdr:colOff>107950</xdr:colOff>
      <xdr:row>17</xdr:row>
      <xdr:rowOff>31750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8194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118127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9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101600</xdr:rowOff>
    </xdr:from>
    <xdr:to>
      <xdr:col>82</xdr:col>
      <xdr:colOff>158750</xdr:colOff>
      <xdr:row>17</xdr:row>
      <xdr:rowOff>31750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76200</xdr:rowOff>
    </xdr:from>
    <xdr:to>
      <xdr:col>78</xdr:col>
      <xdr:colOff>69850</xdr:colOff>
      <xdr:row>17</xdr:row>
      <xdr:rowOff>31750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19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120650</xdr:rowOff>
    </xdr:from>
    <xdr:to>
      <xdr:col>78</xdr:col>
      <xdr:colOff>120650</xdr:colOff>
      <xdr:row>16</xdr:row>
      <xdr:rowOff>50800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60977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6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31750</xdr:rowOff>
    </xdr:from>
    <xdr:to>
      <xdr:col>73</xdr:col>
      <xdr:colOff>180975</xdr:colOff>
      <xdr:row>18</xdr:row>
      <xdr:rowOff>63500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9464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146050</xdr:rowOff>
    </xdr:from>
    <xdr:to>
      <xdr:col>74</xdr:col>
      <xdr:colOff>31750</xdr:colOff>
      <xdr:row>16</xdr:row>
      <xdr:rowOff>76200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86377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63500</xdr:rowOff>
    </xdr:from>
    <xdr:to>
      <xdr:col>69</xdr:col>
      <xdr:colOff>92075</xdr:colOff>
      <xdr:row>19</xdr:row>
      <xdr:rowOff>6350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14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88900</xdr:rowOff>
    </xdr:from>
    <xdr:to>
      <xdr:col>69</xdr:col>
      <xdr:colOff>142875</xdr:colOff>
      <xdr:row>17</xdr:row>
      <xdr:rowOff>19050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29227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63500</xdr:rowOff>
    </xdr:from>
    <xdr:to>
      <xdr:col>65</xdr:col>
      <xdr:colOff>53975</xdr:colOff>
      <xdr:row>16</xdr:row>
      <xdr:rowOff>165100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3827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124477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25400</xdr:rowOff>
    </xdr:from>
    <xdr:to>
      <xdr:col>78</xdr:col>
      <xdr:colOff>120650</xdr:colOff>
      <xdr:row>16</xdr:row>
      <xdr:rowOff>127000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111777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85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152400</xdr:rowOff>
    </xdr:from>
    <xdr:to>
      <xdr:col>74</xdr:col>
      <xdr:colOff>31750</xdr:colOff>
      <xdr:row>17</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12700</xdr:rowOff>
    </xdr:from>
    <xdr:to>
      <xdr:col>69</xdr:col>
      <xdr:colOff>142875</xdr:colOff>
      <xdr:row>18</xdr:row>
      <xdr:rowOff>114300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9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99077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8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127000</xdr:rowOff>
    </xdr:from>
    <xdr:to>
      <xdr:col>65</xdr:col>
      <xdr:colOff>53975</xdr:colOff>
      <xdr:row>19</xdr:row>
      <xdr:rowOff>57150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41927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年度以降はほぼ横ばいとなっているが、</a:t>
          </a:r>
          <a:r>
            <a:rPr kumimoji="1" lang="en-US" altLang="ja-JP" sz="1300">
              <a:latin typeface="ＭＳ Ｐゴシック" panose="020B0600070205080204" pitchFamily="50" charset="-128"/>
              <a:ea typeface="ＭＳ Ｐゴシック" panose="020B0600070205080204" pitchFamily="50" charset="-128"/>
            </a:rPr>
            <a:t>R03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今後も、社会保障費の増加が見込まれることから、適正な運営ができる範囲内で事業や経費の見直し、増加の抑制に努めていく。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69850</xdr:rowOff>
    </xdr:from>
    <xdr:to>
      <xdr:col>24</xdr:col>
      <xdr:colOff>25400</xdr:colOff>
      <xdr:row>61</xdr:row>
      <xdr:rowOff>165100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3281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69850</xdr:rowOff>
    </xdr:from>
    <xdr:to>
      <xdr:col>24</xdr:col>
      <xdr:colOff>114300</xdr:colOff>
      <xdr:row>54</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32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50800</xdr:rowOff>
    </xdr:from>
    <xdr:to>
      <xdr:col>24</xdr:col>
      <xdr:colOff>25400</xdr:colOff>
      <xdr:row>57</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8234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149877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79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50800</xdr:rowOff>
    </xdr:from>
    <xdr:to>
      <xdr:col>19</xdr:col>
      <xdr:colOff>187325</xdr:colOff>
      <xdr:row>57</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823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114300</xdr:rowOff>
    </xdr:from>
    <xdr:to>
      <xdr:col>20</xdr:col>
      <xdr:colOff>38100</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127000</xdr:rowOff>
    </xdr:from>
    <xdr:to>
      <xdr:col>15</xdr:col>
      <xdr:colOff>98425</xdr:colOff>
      <xdr:row>59</xdr:row>
      <xdr:rowOff>165100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89965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146050</xdr:rowOff>
    </xdr:from>
    <xdr:to>
      <xdr:col>11</xdr:col>
      <xdr:colOff>9525</xdr:colOff>
      <xdr:row>59</xdr:row>
      <xdr:rowOff>165100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09015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19050</xdr:rowOff>
    </xdr:from>
    <xdr:to>
      <xdr:col>11</xdr:col>
      <xdr:colOff>60325</xdr:colOff>
      <xdr:row>58</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114300</xdr:rowOff>
    </xdr:from>
    <xdr:to>
      <xdr:col>6</xdr:col>
      <xdr:colOff>171450</xdr:colOff>
      <xdr:row>58</xdr:row>
      <xdr:rowOff>44450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54627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0</xdr:rowOff>
    </xdr:from>
    <xdr:to>
      <xdr:col>20</xdr:col>
      <xdr:colOff>38100</xdr:colOff>
      <xdr:row>57</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76200</xdr:rowOff>
    </xdr:from>
    <xdr:to>
      <xdr:col>15</xdr:col>
      <xdr:colOff>149225</xdr:colOff>
      <xdr:row>58</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162577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114300</xdr:rowOff>
    </xdr:from>
    <xdr:to>
      <xdr:col>11</xdr:col>
      <xdr:colOff>60325</xdr:colOff>
      <xdr:row>60</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29227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95250</xdr:rowOff>
    </xdr:from>
    <xdr:to>
      <xdr:col>6</xdr:col>
      <xdr:colOff>171450</xdr:colOff>
      <xdr:row>59</xdr:row>
      <xdr:rowOff>25400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10177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R03</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ポイント減少し、類似団体平均と比べ</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ポイント下回った。</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61</xdr:row>
      <xdr:rowOff>91622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24043"/>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63699</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91622</xdr:rowOff>
    </xdr:from>
    <xdr:to>
      <xdr:col>82</xdr:col>
      <xdr:colOff>196850</xdr:colOff>
      <xdr:row>61</xdr:row>
      <xdr:rowOff>91622</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140607</xdr:rowOff>
    </xdr:from>
    <xdr:to>
      <xdr:col>82</xdr:col>
      <xdr:colOff>107950</xdr:colOff>
      <xdr:row>55</xdr:row>
      <xdr:rowOff>162378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570357"/>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162378</xdr:rowOff>
    </xdr:from>
    <xdr:to>
      <xdr:col>78</xdr:col>
      <xdr:colOff>69850</xdr:colOff>
      <xdr:row>56</xdr:row>
      <xdr:rowOff>23585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5921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5443</xdr:rowOff>
    </xdr:from>
    <xdr:to>
      <xdr:col>78</xdr:col>
      <xdr:colOff>120650</xdr:colOff>
      <xdr:row>56</xdr:row>
      <xdr:rowOff>107043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91820</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23585</xdr:rowOff>
    </xdr:from>
    <xdr:to>
      <xdr:col>73</xdr:col>
      <xdr:colOff>180975</xdr:colOff>
      <xdr:row>57</xdr:row>
      <xdr:rowOff>102507</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624785"/>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92528</xdr:rowOff>
    </xdr:from>
    <xdr:to>
      <xdr:col>74</xdr:col>
      <xdr:colOff>31750</xdr:colOff>
      <xdr:row>57</xdr:row>
      <xdr:rowOff>22678</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7455</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91622</xdr:rowOff>
    </xdr:from>
    <xdr:to>
      <xdr:col>69</xdr:col>
      <xdr:colOff>92075</xdr:colOff>
      <xdr:row>57</xdr:row>
      <xdr:rowOff>102507</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864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73478</xdr:rowOff>
    </xdr:from>
    <xdr:to>
      <xdr:col>69</xdr:col>
      <xdr:colOff>142875</xdr:colOff>
      <xdr:row>58</xdr:row>
      <xdr:rowOff>3628</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159855</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89807</xdr:rowOff>
    </xdr:from>
    <xdr:to>
      <xdr:col>82</xdr:col>
      <xdr:colOff>158750</xdr:colOff>
      <xdr:row>56</xdr:row>
      <xdr:rowOff>19957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106334</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111578</xdr:rowOff>
    </xdr:from>
    <xdr:to>
      <xdr:col>78</xdr:col>
      <xdr:colOff>120650</xdr:colOff>
      <xdr:row>56</xdr:row>
      <xdr:rowOff>41728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51905</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144235</xdr:rowOff>
    </xdr:from>
    <xdr:to>
      <xdr:col>74</xdr:col>
      <xdr:colOff>31750</xdr:colOff>
      <xdr:row>56</xdr:row>
      <xdr:rowOff>74385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84562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51707</xdr:rowOff>
    </xdr:from>
    <xdr:to>
      <xdr:col>69</xdr:col>
      <xdr:colOff>142875</xdr:colOff>
      <xdr:row>57</xdr:row>
      <xdr:rowOff>153307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163484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40822</xdr:rowOff>
    </xdr:from>
    <xdr:to>
      <xdr:col>65</xdr:col>
      <xdr:colOff>53975</xdr:colOff>
      <xdr:row>57</xdr:row>
      <xdr:rowOff>142422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152599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一部事務組合においてごみ処理、消防等を担っているため、類似団体平均より高くなっている。なお、一部事務組合で行っている火葬場の更新工事に伴う負担金増加があり</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に比べ</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以降は増加している。</a:t>
          </a:r>
        </a:p>
        <a:p>
          <a:r>
            <a:rPr kumimoji="1" lang="ja-JP" altLang="en-US" sz="1300">
              <a:latin typeface="ＭＳ Ｐゴシック" panose="020B0600070205080204" pitchFamily="50" charset="-128"/>
              <a:ea typeface="ＭＳ Ｐゴシック" panose="020B0600070205080204" pitchFamily="50" charset="-128"/>
            </a:rPr>
            <a:t>　また、公営企業会計への多額の補助金も補助費等の増加に繋がっているため、料金見直しを含め、一般会計の負担軽減に繋がる取組を促していきたい。</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54610</xdr:rowOff>
    </xdr:from>
    <xdr:to>
      <xdr:col>82</xdr:col>
      <xdr:colOff>107950</xdr:colOff>
      <xdr:row>40</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510000" y="571246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140987</xdr:rowOff>
    </xdr:from>
    <xdr:ext cx="762000" cy="259045"/>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598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54610</xdr:rowOff>
    </xdr:from>
    <xdr:to>
      <xdr:col>82</xdr:col>
      <xdr:colOff>196850</xdr:colOff>
      <xdr:row>33</xdr:row>
      <xdr:rowOff>54610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130810</xdr:rowOff>
    </xdr:from>
    <xdr:to>
      <xdr:col>82</xdr:col>
      <xdr:colOff>107950</xdr:colOff>
      <xdr:row>38</xdr:row>
      <xdr:rowOff>96520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671800" y="64744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123207</xdr:rowOff>
    </xdr:from>
    <xdr:ext cx="762000" cy="259045"/>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598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106680</xdr:rowOff>
    </xdr:from>
    <xdr:to>
      <xdr:col>82</xdr:col>
      <xdr:colOff>158750</xdr:colOff>
      <xdr:row>37</xdr:row>
      <xdr:rowOff>36830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130810</xdr:rowOff>
    </xdr:from>
    <xdr:to>
      <xdr:col>78</xdr:col>
      <xdr:colOff>69850</xdr:colOff>
      <xdr:row>38</xdr:row>
      <xdr:rowOff>20320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782800" y="6474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68580</xdr:rowOff>
    </xdr:from>
    <xdr:to>
      <xdr:col>78</xdr:col>
      <xdr:colOff>120650</xdr:colOff>
      <xdr:row>36</xdr:row>
      <xdr:rowOff>170180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8907</xdr:rowOff>
    </xdr:from>
    <xdr:ext cx="7366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290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142240</xdr:rowOff>
    </xdr:from>
    <xdr:to>
      <xdr:col>73</xdr:col>
      <xdr:colOff>180975</xdr:colOff>
      <xdr:row>38</xdr:row>
      <xdr:rowOff>20320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893800" y="631444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54627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96520</xdr:rowOff>
    </xdr:from>
    <xdr:to>
      <xdr:col>69</xdr:col>
      <xdr:colOff>92075</xdr:colOff>
      <xdr:row>36</xdr:row>
      <xdr:rowOff>142240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3004800" y="62687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15240</xdr:rowOff>
    </xdr:from>
    <xdr:to>
      <xdr:col>69</xdr:col>
      <xdr:colOff>142875</xdr:colOff>
      <xdr:row>36</xdr:row>
      <xdr:rowOff>116840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127017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22860</xdr:rowOff>
    </xdr:from>
    <xdr:to>
      <xdr:col>65</xdr:col>
      <xdr:colOff>53975</xdr:colOff>
      <xdr:row>36</xdr:row>
      <xdr:rowOff>124460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2954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134637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45720</xdr:rowOff>
    </xdr:from>
    <xdr:to>
      <xdr:col>82</xdr:col>
      <xdr:colOff>158750</xdr:colOff>
      <xdr:row>38</xdr:row>
      <xdr:rowOff>147320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4592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17797</xdr:rowOff>
    </xdr:from>
    <xdr:ext cx="762000" cy="25904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5989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80010</xdr:rowOff>
    </xdr:from>
    <xdr:to>
      <xdr:col>78</xdr:col>
      <xdr:colOff>120650</xdr:colOff>
      <xdr:row>38</xdr:row>
      <xdr:rowOff>10160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621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166387</xdr:rowOff>
    </xdr:from>
    <xdr:ext cx="7366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290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140970</xdr:rowOff>
    </xdr:from>
    <xdr:to>
      <xdr:col>74</xdr:col>
      <xdr:colOff>31750</xdr:colOff>
      <xdr:row>38</xdr:row>
      <xdr:rowOff>71120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732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55897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401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91440</xdr:rowOff>
    </xdr:from>
    <xdr:to>
      <xdr:col>69</xdr:col>
      <xdr:colOff>142875</xdr:colOff>
      <xdr:row>37</xdr:row>
      <xdr:rowOff>21590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3843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6367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512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45720</xdr:rowOff>
    </xdr:from>
    <xdr:to>
      <xdr:col>65</xdr:col>
      <xdr:colOff>53975</xdr:colOff>
      <xdr:row>36</xdr:row>
      <xdr:rowOff>147320</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2954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132097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623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R03</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ポイント上回った。</a:t>
          </a:r>
        </a:p>
        <a:p>
          <a:r>
            <a:rPr kumimoji="1" lang="ja-JP" altLang="en-US" sz="1300">
              <a:latin typeface="ＭＳ Ｐゴシック" panose="020B0600070205080204" pitchFamily="50" charset="-128"/>
              <a:ea typeface="ＭＳ Ｐゴシック" panose="020B0600070205080204" pitchFamily="50" charset="-128"/>
            </a:rPr>
            <a:t>　合併特例事業債の償還と</a:t>
          </a:r>
          <a:r>
            <a:rPr kumimoji="1" lang="en-US" altLang="ja-JP" sz="1300">
              <a:latin typeface="ＭＳ Ｐゴシック" panose="020B0600070205080204" pitchFamily="50" charset="-128"/>
              <a:ea typeface="ＭＳ Ｐゴシック" panose="020B0600070205080204" pitchFamily="50" charset="-128"/>
            </a:rPr>
            <a:t>H28</a:t>
          </a:r>
          <a:r>
            <a:rPr kumimoji="1" lang="ja-JP" altLang="en-US" sz="1300">
              <a:latin typeface="ＭＳ Ｐゴシック" panose="020B0600070205080204" pitchFamily="50" charset="-128"/>
              <a:ea typeface="ＭＳ Ｐゴシック" panose="020B0600070205080204" pitchFamily="50" charset="-128"/>
            </a:rPr>
            <a:t>年度から借入を行っている辺地対策事業債の償還が重なり、今後も増加傾向で推移するものと考えているが、将来の財政を圧迫しないよう借入額の適正な管理に努めていく。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168148</xdr:rowOff>
    </xdr:from>
    <xdr:to>
      <xdr:col>24</xdr:col>
      <xdr:colOff>25400</xdr:colOff>
      <xdr:row>81</xdr:row>
      <xdr:rowOff>97282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1254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69359</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95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97282</xdr:rowOff>
    </xdr:from>
    <xdr:to>
      <xdr:col>24</xdr:col>
      <xdr:colOff>114300</xdr:colOff>
      <xdr:row>81</xdr:row>
      <xdr:rowOff>97282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984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83075</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5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168148</xdr:rowOff>
    </xdr:from>
    <xdr:to>
      <xdr:col>24</xdr:col>
      <xdr:colOff>114300</xdr:colOff>
      <xdr:row>72</xdr:row>
      <xdr:rowOff>168148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1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170435</xdr:rowOff>
    </xdr:from>
    <xdr:to>
      <xdr:col>24</xdr:col>
      <xdr:colOff>25400</xdr:colOff>
      <xdr:row>78</xdr:row>
      <xdr:rowOff>99568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372085"/>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145305</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128778</xdr:rowOff>
    </xdr:from>
    <xdr:to>
      <xdr:col>24</xdr:col>
      <xdr:colOff>76200</xdr:colOff>
      <xdr:row>78</xdr:row>
      <xdr:rowOff>58928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170435</xdr:rowOff>
    </xdr:from>
    <xdr:to>
      <xdr:col>19</xdr:col>
      <xdr:colOff>187325</xdr:colOff>
      <xdr:row>78</xdr:row>
      <xdr:rowOff>26415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372085"/>
          <a:ext cx="8890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26415</xdr:rowOff>
    </xdr:from>
    <xdr:to>
      <xdr:col>15</xdr:col>
      <xdr:colOff>98425</xdr:colOff>
      <xdr:row>78</xdr:row>
      <xdr:rowOff>44704</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399515"/>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59962</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8128</xdr:rowOff>
    </xdr:from>
    <xdr:to>
      <xdr:col>11</xdr:col>
      <xdr:colOff>9525</xdr:colOff>
      <xdr:row>78</xdr:row>
      <xdr:rowOff>44704</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3812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137922</xdr:rowOff>
    </xdr:from>
    <xdr:to>
      <xdr:col>11</xdr:col>
      <xdr:colOff>60325</xdr:colOff>
      <xdr:row>78</xdr:row>
      <xdr:rowOff>68072</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78249</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69105</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48768</xdr:rowOff>
    </xdr:from>
    <xdr:to>
      <xdr:col>24</xdr:col>
      <xdr:colOff>76200</xdr:colOff>
      <xdr:row>78</xdr:row>
      <xdr:rowOff>150368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20845</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119635</xdr:rowOff>
    </xdr:from>
    <xdr:to>
      <xdr:col>20</xdr:col>
      <xdr:colOff>38100</xdr:colOff>
      <xdr:row>78</xdr:row>
      <xdr:rowOff>49785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34562</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147065</xdr:rowOff>
    </xdr:from>
    <xdr:to>
      <xdr:col>15</xdr:col>
      <xdr:colOff>149225</xdr:colOff>
      <xdr:row>78</xdr:row>
      <xdr:rowOff>77215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61992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165354</xdr:rowOff>
    </xdr:from>
    <xdr:to>
      <xdr:col>11</xdr:col>
      <xdr:colOff>60325</xdr:colOff>
      <xdr:row>78</xdr:row>
      <xdr:rowOff>95504</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80281</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43705</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R03</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ポイント増加した。類似団体平均より</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ポイント上回っている。人件費や補助費等が類似団体より高い状況となっているためであるが、事業の見直しなどにより事業の廃止や縮小、事業の効率化による経費の削減により経常経費を抑制して経常収支の改善に努めていく。</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107950</xdr:rowOff>
    </xdr:from>
    <xdr:to>
      <xdr:col>82</xdr:col>
      <xdr:colOff>107950</xdr:colOff>
      <xdr:row>81</xdr:row>
      <xdr:rowOff>16511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6238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160038</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8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16511</xdr:rowOff>
    </xdr:from>
    <xdr:to>
      <xdr:col>82</xdr:col>
      <xdr:colOff>196850</xdr:colOff>
      <xdr:row>81</xdr:row>
      <xdr:rowOff>16511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903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22877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107950</xdr:rowOff>
    </xdr:from>
    <xdr:to>
      <xdr:col>82</xdr:col>
      <xdr:colOff>196850</xdr:colOff>
      <xdr:row>73</xdr:row>
      <xdr:rowOff>107950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78</xdr:row>
      <xdr:rowOff>119380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3202920"/>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165117</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285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148589</xdr:rowOff>
    </xdr:from>
    <xdr:to>
      <xdr:col>82</xdr:col>
      <xdr:colOff>158750</xdr:colOff>
      <xdr:row>76</xdr:row>
      <xdr:rowOff>78739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00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78</xdr:row>
      <xdr:rowOff>165100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4782800" y="1320292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16527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165100</xdr:rowOff>
    </xdr:from>
    <xdr:to>
      <xdr:col>73</xdr:col>
      <xdr:colOff>180975</xdr:colOff>
      <xdr:row>79</xdr:row>
      <xdr:rowOff>8889</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893800" y="135382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15239</xdr:rowOff>
    </xdr:from>
    <xdr:to>
      <xdr:col>74</xdr:col>
      <xdr:colOff>31750</xdr:colOff>
      <xdr:row>76</xdr:row>
      <xdr:rowOff>116839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127017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104139</xdr:rowOff>
    </xdr:from>
    <xdr:to>
      <xdr:col>69</xdr:col>
      <xdr:colOff>92075</xdr:colOff>
      <xdr:row>79</xdr:row>
      <xdr:rowOff>8889</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34772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83820</xdr:rowOff>
    </xdr:from>
    <xdr:to>
      <xdr:col>69</xdr:col>
      <xdr:colOff>142875</xdr:colOff>
      <xdr:row>77</xdr:row>
      <xdr:rowOff>13970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24147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38100</xdr:rowOff>
    </xdr:from>
    <xdr:to>
      <xdr:col>65</xdr:col>
      <xdr:colOff>53975</xdr:colOff>
      <xdr:row>76</xdr:row>
      <xdr:rowOff>139700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149877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68580</xdr:rowOff>
    </xdr:from>
    <xdr:to>
      <xdr:col>82</xdr:col>
      <xdr:colOff>158750</xdr:colOff>
      <xdr:row>78</xdr:row>
      <xdr:rowOff>170180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40657</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114300</xdr:rowOff>
    </xdr:from>
    <xdr:to>
      <xdr:col>74</xdr:col>
      <xdr:colOff>31750</xdr:colOff>
      <xdr:row>79</xdr:row>
      <xdr:rowOff>44450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29227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129539</xdr:rowOff>
    </xdr:from>
    <xdr:to>
      <xdr:col>69</xdr:col>
      <xdr:colOff>142875</xdr:colOff>
      <xdr:row>79</xdr:row>
      <xdr:rowOff>59689</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53339</xdr:rowOff>
    </xdr:from>
    <xdr:to>
      <xdr:col>65</xdr:col>
      <xdr:colOff>53975</xdr:colOff>
      <xdr:row>78</xdr:row>
      <xdr:rowOff>154939</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139716</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新潟県胎内市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166902</xdr:rowOff>
    </xdr:from>
    <xdr:to>
      <xdr:col>29</xdr:col>
      <xdr:colOff>127000</xdr:colOff>
      <xdr:row>19</xdr:row>
      <xdr:rowOff>92264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29027"/>
          <a:ext cx="0" cy="14684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64341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6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92264</xdr:rowOff>
    </xdr:from>
    <xdr:to>
      <xdr:col>30</xdr:col>
      <xdr:colOff>25400</xdr:colOff>
      <xdr:row>19</xdr:row>
      <xdr:rowOff>92264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3974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81829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7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166902</xdr:rowOff>
    </xdr:from>
    <xdr:to>
      <xdr:col>30</xdr:col>
      <xdr:colOff>25400</xdr:colOff>
      <xdr:row>10</xdr:row>
      <xdr:rowOff>166902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29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146540</xdr:rowOff>
    </xdr:from>
    <xdr:to>
      <xdr:col>29</xdr:col>
      <xdr:colOff>127000</xdr:colOff>
      <xdr:row>16</xdr:row>
      <xdr:rowOff>26574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65915"/>
          <a:ext cx="647700" cy="51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150342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6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6815</xdr:rowOff>
    </xdr:from>
    <xdr:to>
      <xdr:col>29</xdr:col>
      <xdr:colOff>177800</xdr:colOff>
      <xdr:row>16</xdr:row>
      <xdr:rowOff>108415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97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26574</xdr:rowOff>
    </xdr:from>
    <xdr:to>
      <xdr:col>26</xdr:col>
      <xdr:colOff>50800</xdr:colOff>
      <xdr:row>16</xdr:row>
      <xdr:rowOff>72212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17399"/>
          <a:ext cx="698500" cy="45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31079</xdr:rowOff>
    </xdr:from>
    <xdr:to>
      <xdr:col>26</xdr:col>
      <xdr:colOff>101600</xdr:colOff>
      <xdr:row>16</xdr:row>
      <xdr:rowOff>132679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21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117456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08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72212</xdr:rowOff>
    </xdr:from>
    <xdr:to>
      <xdr:col>22</xdr:col>
      <xdr:colOff>114300</xdr:colOff>
      <xdr:row>16</xdr:row>
      <xdr:rowOff>157807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63037"/>
          <a:ext cx="698500" cy="855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66495</xdr:rowOff>
    </xdr:from>
    <xdr:to>
      <xdr:col>22</xdr:col>
      <xdr:colOff>165100</xdr:colOff>
      <xdr:row>16</xdr:row>
      <xdr:rowOff>168095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152872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4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140645</xdr:rowOff>
    </xdr:from>
    <xdr:to>
      <xdr:col>18</xdr:col>
      <xdr:colOff>177800</xdr:colOff>
      <xdr:row>16</xdr:row>
      <xdr:rowOff>157807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931470"/>
          <a:ext cx="698500" cy="17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93013</xdr:rowOff>
    </xdr:from>
    <xdr:to>
      <xdr:col>19</xdr:col>
      <xdr:colOff>38100</xdr:colOff>
      <xdr:row>17</xdr:row>
      <xdr:rowOff>23163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33340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155160</xdr:rowOff>
    </xdr:from>
    <xdr:to>
      <xdr:col>15</xdr:col>
      <xdr:colOff>101600</xdr:colOff>
      <xdr:row>17</xdr:row>
      <xdr:rowOff>85310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70087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3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95740</xdr:rowOff>
    </xdr:from>
    <xdr:to>
      <xdr:col>29</xdr:col>
      <xdr:colOff>177800</xdr:colOff>
      <xdr:row>16</xdr:row>
      <xdr:rowOff>25890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15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112267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6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147224</xdr:rowOff>
    </xdr:from>
    <xdr:to>
      <xdr:col>26</xdr:col>
      <xdr:colOff>101600</xdr:colOff>
      <xdr:row>16</xdr:row>
      <xdr:rowOff>77374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66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87551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35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21412</xdr:rowOff>
    </xdr:from>
    <xdr:to>
      <xdr:col>22</xdr:col>
      <xdr:colOff>165100</xdr:colOff>
      <xdr:row>16</xdr:row>
      <xdr:rowOff>123012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12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133189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8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107007</xdr:rowOff>
    </xdr:from>
    <xdr:to>
      <xdr:col>19</xdr:col>
      <xdr:colOff>38100</xdr:colOff>
      <xdr:row>17</xdr:row>
      <xdr:rowOff>37157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97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21934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98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89845</xdr:rowOff>
    </xdr:from>
    <xdr:to>
      <xdr:col>15</xdr:col>
      <xdr:colOff>101600</xdr:colOff>
      <xdr:row>17</xdr:row>
      <xdr:rowOff>19995</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80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30172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180035</xdr:rowOff>
    </xdr:from>
    <xdr:to>
      <xdr:col>29</xdr:col>
      <xdr:colOff>127000</xdr:colOff>
      <xdr:row>38</xdr:row>
      <xdr:rowOff>20427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04585"/>
          <a:ext cx="0" cy="1383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335404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60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20427</xdr:rowOff>
    </xdr:from>
    <xdr:to>
      <xdr:col>30</xdr:col>
      <xdr:colOff>25400</xdr:colOff>
      <xdr:row>38</xdr:row>
      <xdr:rowOff>20427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880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94962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180035</xdr:rowOff>
    </xdr:from>
    <xdr:to>
      <xdr:col>30</xdr:col>
      <xdr:colOff>25400</xdr:colOff>
      <xdr:row>33</xdr:row>
      <xdr:rowOff>180035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04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24381</xdr:rowOff>
    </xdr:from>
    <xdr:to>
      <xdr:col>29</xdr:col>
      <xdr:colOff>127000</xdr:colOff>
      <xdr:row>35</xdr:row>
      <xdr:rowOff>35377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634731"/>
          <a:ext cx="647700" cy="10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213258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23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241181</xdr:rowOff>
    </xdr:from>
    <xdr:to>
      <xdr:col>29</xdr:col>
      <xdr:colOff>177800</xdr:colOff>
      <xdr:row>35</xdr:row>
      <xdr:rowOff>342781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35377</xdr:rowOff>
    </xdr:from>
    <xdr:to>
      <xdr:col>26</xdr:col>
      <xdr:colOff>50800</xdr:colOff>
      <xdr:row>35</xdr:row>
      <xdr:rowOff>88687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645727"/>
          <a:ext cx="698500" cy="53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256863</xdr:rowOff>
    </xdr:from>
    <xdr:to>
      <xdr:col>26</xdr:col>
      <xdr:colOff>101600</xdr:colOff>
      <xdr:row>36</xdr:row>
      <xdr:rowOff>15563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67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340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53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88687</xdr:rowOff>
    </xdr:from>
    <xdr:to>
      <xdr:col>22</xdr:col>
      <xdr:colOff>114300</xdr:colOff>
      <xdr:row>35</xdr:row>
      <xdr:rowOff>117170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699037"/>
          <a:ext cx="698500" cy="28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292502</xdr:rowOff>
    </xdr:from>
    <xdr:to>
      <xdr:col>22</xdr:col>
      <xdr:colOff>165100</xdr:colOff>
      <xdr:row>36</xdr:row>
      <xdr:rowOff>51202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2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35979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8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117170</xdr:rowOff>
    </xdr:from>
    <xdr:to>
      <xdr:col>18</xdr:col>
      <xdr:colOff>177800</xdr:colOff>
      <xdr:row>35</xdr:row>
      <xdr:rowOff>165976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727520"/>
          <a:ext cx="698500" cy="48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307315</xdr:rowOff>
    </xdr:from>
    <xdr:to>
      <xdr:col>19</xdr:col>
      <xdr:colOff>38100</xdr:colOff>
      <xdr:row>36</xdr:row>
      <xdr:rowOff>66015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17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50792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04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304366</xdr:rowOff>
    </xdr:from>
    <xdr:to>
      <xdr:col>15</xdr:col>
      <xdr:colOff>101600</xdr:colOff>
      <xdr:row>36</xdr:row>
      <xdr:rowOff>63066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14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47843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316481</xdr:rowOff>
    </xdr:from>
    <xdr:to>
      <xdr:col>29</xdr:col>
      <xdr:colOff>177800</xdr:colOff>
      <xdr:row>35</xdr:row>
      <xdr:rowOff>75181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583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161558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42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327477</xdr:rowOff>
    </xdr:from>
    <xdr:to>
      <xdr:col>26</xdr:col>
      <xdr:colOff>101600</xdr:colOff>
      <xdr:row>35</xdr:row>
      <xdr:rowOff>86177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594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96354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363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37887</xdr:rowOff>
    </xdr:from>
    <xdr:to>
      <xdr:col>22</xdr:col>
      <xdr:colOff>165100</xdr:colOff>
      <xdr:row>35</xdr:row>
      <xdr:rowOff>139487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648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149663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41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66370</xdr:rowOff>
    </xdr:from>
    <xdr:to>
      <xdr:col>19</xdr:col>
      <xdr:colOff>38100</xdr:colOff>
      <xdr:row>35</xdr:row>
      <xdr:rowOff>167970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6767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178147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44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115176</xdr:rowOff>
    </xdr:from>
    <xdr:to>
      <xdr:col>15</xdr:col>
      <xdr:colOff>101600</xdr:colOff>
      <xdr:row>35</xdr:row>
      <xdr:rowOff>216776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25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226953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494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新潟県胎内市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27,718
27,392
264.89
20,975,511
19,534,767
1,103,324
9,541,424
19,119,400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37663</xdr:rowOff>
    </xdr:from>
    <xdr:to>
      <xdr:col>24</xdr:col>
      <xdr:colOff>62865</xdr:colOff>
      <xdr:row>39</xdr:row>
      <xdr:rowOff>30674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81163"/>
          <a:ext cx="1270" cy="153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34501</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2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30674</xdr:rowOff>
    </xdr:from>
    <xdr:to>
      <xdr:col>24</xdr:col>
      <xdr:colOff>152400</xdr:colOff>
      <xdr:row>39</xdr:row>
      <xdr:rowOff>30674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1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155790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56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37663</xdr:rowOff>
    </xdr:from>
    <xdr:to>
      <xdr:col>24</xdr:col>
      <xdr:colOff>152400</xdr:colOff>
      <xdr:row>30</xdr:row>
      <xdr:rowOff>37663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8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105328</xdr:rowOff>
    </xdr:from>
    <xdr:to>
      <xdr:col>24</xdr:col>
      <xdr:colOff>63500</xdr:colOff>
      <xdr:row>35</xdr:row>
      <xdr:rowOff>113983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06078"/>
          <a:ext cx="838200" cy="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119677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20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141250</xdr:rowOff>
    </xdr:from>
    <xdr:to>
      <xdr:col>24</xdr:col>
      <xdr:colOff>114300</xdr:colOff>
      <xdr:row>36</xdr:row>
      <xdr:rowOff>71400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4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113983</xdr:rowOff>
    </xdr:from>
    <xdr:to>
      <xdr:col>19</xdr:col>
      <xdr:colOff>177800</xdr:colOff>
      <xdr:row>35</xdr:row>
      <xdr:rowOff>160535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14733"/>
          <a:ext cx="889000" cy="4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159227</xdr:rowOff>
    </xdr:from>
    <xdr:to>
      <xdr:col>20</xdr:col>
      <xdr:colOff>38100</xdr:colOff>
      <xdr:row>36</xdr:row>
      <xdr:rowOff>89377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80504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5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160535</xdr:rowOff>
    </xdr:from>
    <xdr:to>
      <xdr:col>15</xdr:col>
      <xdr:colOff>50800</xdr:colOff>
      <xdr:row>37</xdr:row>
      <xdr:rowOff>41875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61285"/>
          <a:ext cx="889000" cy="22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1215</xdr:rowOff>
    </xdr:from>
    <xdr:to>
      <xdr:col>15</xdr:col>
      <xdr:colOff>101600</xdr:colOff>
      <xdr:row>36</xdr:row>
      <xdr:rowOff>102815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7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93942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6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41875</xdr:rowOff>
    </xdr:from>
    <xdr:to>
      <xdr:col>10</xdr:col>
      <xdr:colOff>114300</xdr:colOff>
      <xdr:row>37</xdr:row>
      <xdr:rowOff>54236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85525"/>
          <a:ext cx="889000" cy="1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122978</xdr:rowOff>
    </xdr:from>
    <xdr:to>
      <xdr:col>10</xdr:col>
      <xdr:colOff>165100</xdr:colOff>
      <xdr:row>37</xdr:row>
      <xdr:rowOff>53128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9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69655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8988</xdr:rowOff>
    </xdr:from>
    <xdr:to>
      <xdr:col>6</xdr:col>
      <xdr:colOff>38100</xdr:colOff>
      <xdr:row>37</xdr:row>
      <xdr:rowOff>110588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5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101715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44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54528</xdr:rowOff>
    </xdr:from>
    <xdr:to>
      <xdr:col>24</xdr:col>
      <xdr:colOff>114300</xdr:colOff>
      <xdr:row>35</xdr:row>
      <xdr:rowOff>156128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5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77405</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906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63183</xdr:rowOff>
    </xdr:from>
    <xdr:to>
      <xdr:col>20</xdr:col>
      <xdr:colOff>38100</xdr:colOff>
      <xdr:row>35</xdr:row>
      <xdr:rowOff>164783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6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9860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83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109735</xdr:rowOff>
    </xdr:from>
    <xdr:to>
      <xdr:col>15</xdr:col>
      <xdr:colOff>101600</xdr:colOff>
      <xdr:row>36</xdr:row>
      <xdr:rowOff>39885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1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56412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8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162525</xdr:rowOff>
    </xdr:from>
    <xdr:to>
      <xdr:col>10</xdr:col>
      <xdr:colOff>165100</xdr:colOff>
      <xdr:row>37</xdr:row>
      <xdr:rowOff>92675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3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83802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2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3436</xdr:rowOff>
    </xdr:from>
    <xdr:to>
      <xdr:col>6</xdr:col>
      <xdr:colOff>38100</xdr:colOff>
      <xdr:row>37</xdr:row>
      <xdr:rowOff>105036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4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121563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12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15125</xdr:rowOff>
    </xdr:from>
    <xdr:to>
      <xdr:col>24</xdr:col>
      <xdr:colOff>62865</xdr:colOff>
      <xdr:row>59</xdr:row>
      <xdr:rowOff>82868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59075"/>
          <a:ext cx="1270" cy="1439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86695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0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82868</xdr:rowOff>
    </xdr:from>
    <xdr:to>
      <xdr:col>24</xdr:col>
      <xdr:colOff>152400</xdr:colOff>
      <xdr:row>59</xdr:row>
      <xdr:rowOff>82868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98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133252</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3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15125</xdr:rowOff>
    </xdr:from>
    <xdr:to>
      <xdr:col>24</xdr:col>
      <xdr:colOff>152400</xdr:colOff>
      <xdr:row>51</xdr:row>
      <xdr:rowOff>15125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5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89433</xdr:rowOff>
    </xdr:from>
    <xdr:to>
      <xdr:col>24</xdr:col>
      <xdr:colOff>63500</xdr:colOff>
      <xdr:row>56</xdr:row>
      <xdr:rowOff>117615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90633"/>
          <a:ext cx="838200" cy="2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31576</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61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8699</xdr:rowOff>
    </xdr:from>
    <xdr:to>
      <xdr:col>24</xdr:col>
      <xdr:colOff>114300</xdr:colOff>
      <xdr:row>56</xdr:row>
      <xdr:rowOff>110299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117615</xdr:rowOff>
    </xdr:from>
    <xdr:to>
      <xdr:col>19</xdr:col>
      <xdr:colOff>177800</xdr:colOff>
      <xdr:row>57</xdr:row>
      <xdr:rowOff>77115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18815"/>
          <a:ext cx="889000" cy="13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92481</xdr:rowOff>
    </xdr:from>
    <xdr:to>
      <xdr:col>20</xdr:col>
      <xdr:colOff>38100</xdr:colOff>
      <xdr:row>57</xdr:row>
      <xdr:rowOff>22631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9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13758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8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97904</xdr:rowOff>
    </xdr:from>
    <xdr:to>
      <xdr:col>15</xdr:col>
      <xdr:colOff>50800</xdr:colOff>
      <xdr:row>57</xdr:row>
      <xdr:rowOff>77115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699104"/>
          <a:ext cx="889000" cy="150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142469</xdr:rowOff>
    </xdr:from>
    <xdr:to>
      <xdr:col>15</xdr:col>
      <xdr:colOff>101600</xdr:colOff>
      <xdr:row>57</xdr:row>
      <xdr:rowOff>72619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4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89146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51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97904</xdr:rowOff>
    </xdr:from>
    <xdr:to>
      <xdr:col>10</xdr:col>
      <xdr:colOff>114300</xdr:colOff>
      <xdr:row>57</xdr:row>
      <xdr:rowOff>46901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699104"/>
          <a:ext cx="889000" cy="12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163411</xdr:rowOff>
    </xdr:from>
    <xdr:to>
      <xdr:col>10</xdr:col>
      <xdr:colOff>165100</xdr:colOff>
      <xdr:row>57</xdr:row>
      <xdr:rowOff>93561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84688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5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65329</xdr:rowOff>
    </xdr:from>
    <xdr:to>
      <xdr:col>6</xdr:col>
      <xdr:colOff>38100</xdr:colOff>
      <xdr:row>57</xdr:row>
      <xdr:rowOff>166929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158056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93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38633</xdr:rowOff>
    </xdr:from>
    <xdr:to>
      <xdr:col>24</xdr:col>
      <xdr:colOff>114300</xdr:colOff>
      <xdr:row>56</xdr:row>
      <xdr:rowOff>140233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3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17060</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1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66815</xdr:rowOff>
    </xdr:from>
    <xdr:to>
      <xdr:col>20</xdr:col>
      <xdr:colOff>38100</xdr:colOff>
      <xdr:row>56</xdr:row>
      <xdr:rowOff>168415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6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13492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443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26315</xdr:rowOff>
    </xdr:from>
    <xdr:to>
      <xdr:col>15</xdr:col>
      <xdr:colOff>101600</xdr:colOff>
      <xdr:row>57</xdr:row>
      <xdr:rowOff>127915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79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119042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9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47104</xdr:rowOff>
    </xdr:from>
    <xdr:to>
      <xdr:col>10</xdr:col>
      <xdr:colOff>165100</xdr:colOff>
      <xdr:row>56</xdr:row>
      <xdr:rowOff>148704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4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165231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2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167551</xdr:rowOff>
    </xdr:from>
    <xdr:to>
      <xdr:col>6</xdr:col>
      <xdr:colOff>38100</xdr:colOff>
      <xdr:row>57</xdr:row>
      <xdr:rowOff>97701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6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114228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108972</xdr:rowOff>
    </xdr:from>
    <xdr:to>
      <xdr:col>24</xdr:col>
      <xdr:colOff>62865</xdr:colOff>
      <xdr:row>79</xdr:row>
      <xdr:rowOff>19323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10472"/>
          <a:ext cx="1270" cy="1453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23150</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19323</xdr:rowOff>
    </xdr:from>
    <xdr:to>
      <xdr:col>24</xdr:col>
      <xdr:colOff>152400</xdr:colOff>
      <xdr:row>79</xdr:row>
      <xdr:rowOff>19323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55649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8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108972</xdr:rowOff>
    </xdr:from>
    <xdr:to>
      <xdr:col>24</xdr:col>
      <xdr:colOff>152400</xdr:colOff>
      <xdr:row>70</xdr:row>
      <xdr:rowOff>108972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10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34906</xdr:rowOff>
    </xdr:from>
    <xdr:to>
      <xdr:col>24</xdr:col>
      <xdr:colOff>63500</xdr:colOff>
      <xdr:row>77</xdr:row>
      <xdr:rowOff>44069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236556"/>
          <a:ext cx="838200" cy="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131278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32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152851</xdr:rowOff>
    </xdr:from>
    <xdr:to>
      <xdr:col>24</xdr:col>
      <xdr:colOff>114300</xdr:colOff>
      <xdr:row>78</xdr:row>
      <xdr:rowOff>83001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5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38849</xdr:rowOff>
    </xdr:from>
    <xdr:to>
      <xdr:col>19</xdr:col>
      <xdr:colOff>177800</xdr:colOff>
      <xdr:row>77</xdr:row>
      <xdr:rowOff>44069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240499"/>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140221</xdr:rowOff>
    </xdr:from>
    <xdr:to>
      <xdr:col>20</xdr:col>
      <xdr:colOff>38100</xdr:colOff>
      <xdr:row>78</xdr:row>
      <xdr:rowOff>70371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4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61498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30111" y="1343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38849</xdr:rowOff>
    </xdr:from>
    <xdr:to>
      <xdr:col>15</xdr:col>
      <xdr:colOff>50800</xdr:colOff>
      <xdr:row>78</xdr:row>
      <xdr:rowOff>89712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240499"/>
          <a:ext cx="889000" cy="22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149631</xdr:rowOff>
    </xdr:from>
    <xdr:to>
      <xdr:col>15</xdr:col>
      <xdr:colOff>101600</xdr:colOff>
      <xdr:row>78</xdr:row>
      <xdr:rowOff>79781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70908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44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50736</xdr:rowOff>
    </xdr:from>
    <xdr:to>
      <xdr:col>10</xdr:col>
      <xdr:colOff>114300</xdr:colOff>
      <xdr:row>78</xdr:row>
      <xdr:rowOff>89712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23836"/>
          <a:ext cx="889000" cy="3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44608</xdr:rowOff>
    </xdr:from>
    <xdr:to>
      <xdr:col>10</xdr:col>
      <xdr:colOff>165100</xdr:colOff>
      <xdr:row>78</xdr:row>
      <xdr:rowOff>146208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137335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51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22968</xdr:rowOff>
    </xdr:from>
    <xdr:to>
      <xdr:col>6</xdr:col>
      <xdr:colOff>38100</xdr:colOff>
      <xdr:row>78</xdr:row>
      <xdr:rowOff>124568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115695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8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155556</xdr:rowOff>
    </xdr:from>
    <xdr:to>
      <xdr:col>24</xdr:col>
      <xdr:colOff>114300</xdr:colOff>
      <xdr:row>77</xdr:row>
      <xdr:rowOff>85706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18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6983</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0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164719</xdr:rowOff>
    </xdr:from>
    <xdr:to>
      <xdr:col>20</xdr:col>
      <xdr:colOff>38100</xdr:colOff>
      <xdr:row>77</xdr:row>
      <xdr:rowOff>94869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19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111396</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97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159499</xdr:rowOff>
    </xdr:from>
    <xdr:to>
      <xdr:col>15</xdr:col>
      <xdr:colOff>101600</xdr:colOff>
      <xdr:row>77</xdr:row>
      <xdr:rowOff>89649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1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106177</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29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38912</xdr:rowOff>
    </xdr:from>
    <xdr:to>
      <xdr:col>10</xdr:col>
      <xdr:colOff>165100</xdr:colOff>
      <xdr:row>78</xdr:row>
      <xdr:rowOff>140512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1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157039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187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171386</xdr:rowOff>
    </xdr:from>
    <xdr:to>
      <xdr:col>6</xdr:col>
      <xdr:colOff>38100</xdr:colOff>
      <xdr:row>78</xdr:row>
      <xdr:rowOff>101536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7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118063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25760</xdr:rowOff>
    </xdr:from>
    <xdr:to>
      <xdr:col>24</xdr:col>
      <xdr:colOff>62865</xdr:colOff>
      <xdr:row>98</xdr:row>
      <xdr:rowOff>164911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56260"/>
          <a:ext cx="1270" cy="1510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168738</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7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164911</xdr:rowOff>
    </xdr:from>
    <xdr:to>
      <xdr:col>24</xdr:col>
      <xdr:colOff>152400</xdr:colOff>
      <xdr:row>98</xdr:row>
      <xdr:rowOff>164911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6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143887</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3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25760</xdr:rowOff>
    </xdr:from>
    <xdr:to>
      <xdr:col>24</xdr:col>
      <xdr:colOff>152400</xdr:colOff>
      <xdr:row>90</xdr:row>
      <xdr:rowOff>25760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5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28911</xdr:rowOff>
    </xdr:from>
    <xdr:to>
      <xdr:col>24</xdr:col>
      <xdr:colOff>63500</xdr:colOff>
      <xdr:row>95</xdr:row>
      <xdr:rowOff>168667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316661"/>
          <a:ext cx="838200" cy="13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37972</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54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15095</xdr:rowOff>
    </xdr:from>
    <xdr:to>
      <xdr:col>24</xdr:col>
      <xdr:colOff>114300</xdr:colOff>
      <xdr:row>95</xdr:row>
      <xdr:rowOff>116695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0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28911</xdr:rowOff>
    </xdr:from>
    <xdr:to>
      <xdr:col>19</xdr:col>
      <xdr:colOff>177800</xdr:colOff>
      <xdr:row>97</xdr:row>
      <xdr:rowOff>63494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316661"/>
          <a:ext cx="889000" cy="37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162820</xdr:rowOff>
    </xdr:from>
    <xdr:to>
      <xdr:col>20</xdr:col>
      <xdr:colOff>38100</xdr:colOff>
      <xdr:row>94</xdr:row>
      <xdr:rowOff>92970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109497</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5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53453</xdr:rowOff>
    </xdr:from>
    <xdr:to>
      <xdr:col>15</xdr:col>
      <xdr:colOff>50800</xdr:colOff>
      <xdr:row>97</xdr:row>
      <xdr:rowOff>63494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2019300" y="16684103"/>
          <a:ext cx="889000" cy="1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142898</xdr:rowOff>
    </xdr:from>
    <xdr:to>
      <xdr:col>15</xdr:col>
      <xdr:colOff>101600</xdr:colOff>
      <xdr:row>96</xdr:row>
      <xdr:rowOff>73048</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3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89575</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20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53453</xdr:rowOff>
    </xdr:from>
    <xdr:to>
      <xdr:col>10</xdr:col>
      <xdr:colOff>114300</xdr:colOff>
      <xdr:row>97</xdr:row>
      <xdr:rowOff>126719</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684103"/>
          <a:ext cx="889000" cy="7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15405</xdr:rowOff>
    </xdr:from>
    <xdr:to>
      <xdr:col>10</xdr:col>
      <xdr:colOff>165100</xdr:colOff>
      <xdr:row>96</xdr:row>
      <xdr:rowOff>117005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7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133532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24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105130</xdr:rowOff>
    </xdr:from>
    <xdr:to>
      <xdr:col>6</xdr:col>
      <xdr:colOff>38100</xdr:colOff>
      <xdr:row>97</xdr:row>
      <xdr:rowOff>35280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51807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33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117867</xdr:rowOff>
    </xdr:from>
    <xdr:to>
      <xdr:col>24</xdr:col>
      <xdr:colOff>114300</xdr:colOff>
      <xdr:row>96</xdr:row>
      <xdr:rowOff>48017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0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96294</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38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149561</xdr:rowOff>
    </xdr:from>
    <xdr:to>
      <xdr:col>20</xdr:col>
      <xdr:colOff>38100</xdr:colOff>
      <xdr:row>95</xdr:row>
      <xdr:rowOff>79711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26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70838</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35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12694</xdr:rowOff>
    </xdr:from>
    <xdr:to>
      <xdr:col>15</xdr:col>
      <xdr:colOff>101600</xdr:colOff>
      <xdr:row>97</xdr:row>
      <xdr:rowOff>114294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4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105421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73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2653</xdr:rowOff>
    </xdr:from>
    <xdr:to>
      <xdr:col>10</xdr:col>
      <xdr:colOff>165100</xdr:colOff>
      <xdr:row>97</xdr:row>
      <xdr:rowOff>104253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63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95380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72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75919</xdr:rowOff>
    </xdr:from>
    <xdr:to>
      <xdr:col>6</xdr:col>
      <xdr:colOff>38100</xdr:colOff>
      <xdr:row>98</xdr:row>
      <xdr:rowOff>6069</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0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168646</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79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150390</xdr:rowOff>
    </xdr:from>
    <xdr:to>
      <xdr:col>54</xdr:col>
      <xdr:colOff>189865</xdr:colOff>
      <xdr:row>39</xdr:row>
      <xdr:rowOff>134203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636790"/>
          <a:ext cx="1270" cy="1183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138030</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2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134203</xdr:rowOff>
    </xdr:from>
    <xdr:to>
      <xdr:col>55</xdr:col>
      <xdr:colOff>88900</xdr:colOff>
      <xdr:row>39</xdr:row>
      <xdr:rowOff>134203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20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97067</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412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150390</xdr:rowOff>
    </xdr:from>
    <xdr:to>
      <xdr:col>55</xdr:col>
      <xdr:colOff>88900</xdr:colOff>
      <xdr:row>32</xdr:row>
      <xdr:rowOff>150390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636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71762</xdr:rowOff>
    </xdr:from>
    <xdr:to>
      <xdr:col>55</xdr:col>
      <xdr:colOff>0</xdr:colOff>
      <xdr:row>35</xdr:row>
      <xdr:rowOff>125734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5901062"/>
          <a:ext cx="838200" cy="22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63887</xdr:rowOff>
    </xdr:from>
    <xdr:ext cx="599010"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236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85460</xdr:rowOff>
    </xdr:from>
    <xdr:to>
      <xdr:col>55</xdr:col>
      <xdr:colOff>50800</xdr:colOff>
      <xdr:row>37</xdr:row>
      <xdr:rowOff>15610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25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54378</xdr:rowOff>
    </xdr:from>
    <xdr:to>
      <xdr:col>50</xdr:col>
      <xdr:colOff>114300</xdr:colOff>
      <xdr:row>35</xdr:row>
      <xdr:rowOff>125734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197878"/>
          <a:ext cx="889000" cy="92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158569</xdr:rowOff>
    </xdr:from>
    <xdr:to>
      <xdr:col>50</xdr:col>
      <xdr:colOff>165100</xdr:colOff>
      <xdr:row>37</xdr:row>
      <xdr:rowOff>88719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3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79846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42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54378</xdr:rowOff>
    </xdr:from>
    <xdr:to>
      <xdr:col>45</xdr:col>
      <xdr:colOff>177800</xdr:colOff>
      <xdr:row>38</xdr:row>
      <xdr:rowOff>97823</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197878"/>
          <a:ext cx="889000" cy="141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80387</xdr:rowOff>
    </xdr:from>
    <xdr:to>
      <xdr:col>46</xdr:col>
      <xdr:colOff>38100</xdr:colOff>
      <xdr:row>31</xdr:row>
      <xdr:rowOff>10537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2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1664</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316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97823</xdr:rowOff>
    </xdr:from>
    <xdr:to>
      <xdr:col>41</xdr:col>
      <xdr:colOff>50800</xdr:colOff>
      <xdr:row>39</xdr:row>
      <xdr:rowOff>29341</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612923"/>
          <a:ext cx="889000" cy="10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66563</xdr:rowOff>
    </xdr:from>
    <xdr:to>
      <xdr:col>41</xdr:col>
      <xdr:colOff>101600</xdr:colOff>
      <xdr:row>38</xdr:row>
      <xdr:rowOff>168163</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58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159290</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67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156119</xdr:rowOff>
    </xdr:from>
    <xdr:to>
      <xdr:col>36</xdr:col>
      <xdr:colOff>165100</xdr:colOff>
      <xdr:row>39</xdr:row>
      <xdr:rowOff>86269</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67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77396</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76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20962</xdr:rowOff>
    </xdr:from>
    <xdr:to>
      <xdr:col>55</xdr:col>
      <xdr:colOff>50800</xdr:colOff>
      <xdr:row>34</xdr:row>
      <xdr:rowOff>122562</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585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43839</xdr:rowOff>
    </xdr:from>
    <xdr:ext cx="599010"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5701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74934</xdr:rowOff>
    </xdr:from>
    <xdr:to>
      <xdr:col>50</xdr:col>
      <xdr:colOff>165100</xdr:colOff>
      <xdr:row>36</xdr:row>
      <xdr:rowOff>5084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07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21611</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39795" y="585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3578</xdr:rowOff>
    </xdr:from>
    <xdr:to>
      <xdr:col>46</xdr:col>
      <xdr:colOff>38100</xdr:colOff>
      <xdr:row>30</xdr:row>
      <xdr:rowOff>105178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14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121705</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4922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47023</xdr:rowOff>
    </xdr:from>
    <xdr:to>
      <xdr:col>41</xdr:col>
      <xdr:colOff>101600</xdr:colOff>
      <xdr:row>38</xdr:row>
      <xdr:rowOff>148623</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5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165150</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33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149991</xdr:rowOff>
    </xdr:from>
    <xdr:to>
      <xdr:col>36</xdr:col>
      <xdr:colOff>165100</xdr:colOff>
      <xdr:row>39</xdr:row>
      <xdr:rowOff>80141</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66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96667</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44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163451</xdr:rowOff>
    </xdr:from>
    <xdr:to>
      <xdr:col>54</xdr:col>
      <xdr:colOff>189865</xdr:colOff>
      <xdr:row>57</xdr:row>
      <xdr:rowOff>128307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35951"/>
          <a:ext cx="1270" cy="1165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132134</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99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128307</xdr:rowOff>
    </xdr:from>
    <xdr:to>
      <xdr:col>55</xdr:col>
      <xdr:colOff>88900</xdr:colOff>
      <xdr:row>57</xdr:row>
      <xdr:rowOff>128307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990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110128</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51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163451</xdr:rowOff>
    </xdr:from>
    <xdr:to>
      <xdr:col>55</xdr:col>
      <xdr:colOff>88900</xdr:colOff>
      <xdr:row>50</xdr:row>
      <xdr:rowOff>163451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3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147221</xdr:rowOff>
    </xdr:from>
    <xdr:to>
      <xdr:col>55</xdr:col>
      <xdr:colOff>0</xdr:colOff>
      <xdr:row>56</xdr:row>
      <xdr:rowOff>155409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748421"/>
          <a:ext cx="838200" cy="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152180</xdr:rowOff>
    </xdr:from>
    <xdr:ext cx="599010"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410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129303</xdr:rowOff>
    </xdr:from>
    <xdr:to>
      <xdr:col>55</xdr:col>
      <xdr:colOff>50800</xdr:colOff>
      <xdr:row>56</xdr:row>
      <xdr:rowOff>59453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55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117430</xdr:rowOff>
    </xdr:from>
    <xdr:to>
      <xdr:col>50</xdr:col>
      <xdr:colOff>114300</xdr:colOff>
      <xdr:row>56</xdr:row>
      <xdr:rowOff>155409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9718630"/>
          <a:ext cx="889000" cy="3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6974</xdr:rowOff>
    </xdr:from>
    <xdr:to>
      <xdr:col>50</xdr:col>
      <xdr:colOff>165100</xdr:colOff>
      <xdr:row>56</xdr:row>
      <xdr:rowOff>108574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60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125101</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38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117430</xdr:rowOff>
    </xdr:from>
    <xdr:to>
      <xdr:col>45</xdr:col>
      <xdr:colOff>177800</xdr:colOff>
      <xdr:row>57</xdr:row>
      <xdr:rowOff>9151</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718630"/>
          <a:ext cx="889000" cy="6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15643</xdr:rowOff>
    </xdr:from>
    <xdr:to>
      <xdr:col>46</xdr:col>
      <xdr:colOff>38100</xdr:colOff>
      <xdr:row>55</xdr:row>
      <xdr:rowOff>117243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445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133770</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50795" y="9220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61226</xdr:rowOff>
    </xdr:from>
    <xdr:to>
      <xdr:col>41</xdr:col>
      <xdr:colOff>50800</xdr:colOff>
      <xdr:row>57</xdr:row>
      <xdr:rowOff>9151</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662426"/>
          <a:ext cx="889000" cy="11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166711</xdr:rowOff>
    </xdr:from>
    <xdr:to>
      <xdr:col>41</xdr:col>
      <xdr:colOff>101600</xdr:colOff>
      <xdr:row>55</xdr:row>
      <xdr:rowOff>96861</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42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113388</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61795" y="9200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48785</xdr:rowOff>
    </xdr:from>
    <xdr:to>
      <xdr:col>36</xdr:col>
      <xdr:colOff>165100</xdr:colOff>
      <xdr:row>56</xdr:row>
      <xdr:rowOff>150385</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64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141512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742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96421</xdr:rowOff>
    </xdr:from>
    <xdr:to>
      <xdr:col>55</xdr:col>
      <xdr:colOff>50800</xdr:colOff>
      <xdr:row>57</xdr:row>
      <xdr:rowOff>26571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69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74848</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67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104609</xdr:rowOff>
    </xdr:from>
    <xdr:to>
      <xdr:col>50</xdr:col>
      <xdr:colOff>165100</xdr:colOff>
      <xdr:row>57</xdr:row>
      <xdr:rowOff>34759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70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25886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79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66630</xdr:rowOff>
    </xdr:from>
    <xdr:to>
      <xdr:col>46</xdr:col>
      <xdr:colOff>38100</xdr:colOff>
      <xdr:row>56</xdr:row>
      <xdr:rowOff>168230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66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159357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76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129801</xdr:rowOff>
    </xdr:from>
    <xdr:to>
      <xdr:col>41</xdr:col>
      <xdr:colOff>101600</xdr:colOff>
      <xdr:row>57</xdr:row>
      <xdr:rowOff>59951</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73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51078</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82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10426</xdr:rowOff>
    </xdr:from>
    <xdr:to>
      <xdr:col>36</xdr:col>
      <xdr:colOff>165100</xdr:colOff>
      <xdr:row>56</xdr:row>
      <xdr:rowOff>112026</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61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128553</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38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146886</xdr:rowOff>
    </xdr:from>
    <xdr:to>
      <xdr:col>54</xdr:col>
      <xdr:colOff>189865</xdr:colOff>
      <xdr:row>79</xdr:row>
      <xdr:rowOff>39946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148386"/>
          <a:ext cx="1270" cy="143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43773</xdr:rowOff>
    </xdr:from>
    <xdr:ext cx="378565"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8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39946</xdr:rowOff>
    </xdr:from>
    <xdr:to>
      <xdr:col>55</xdr:col>
      <xdr:colOff>88900</xdr:colOff>
      <xdr:row>79</xdr:row>
      <xdr:rowOff>39946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93563</xdr:rowOff>
    </xdr:from>
    <xdr:ext cx="599010"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23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146886</xdr:rowOff>
    </xdr:from>
    <xdr:to>
      <xdr:col>55</xdr:col>
      <xdr:colOff>88900</xdr:colOff>
      <xdr:row>70</xdr:row>
      <xdr:rowOff>146886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148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19678</xdr:rowOff>
    </xdr:from>
    <xdr:to>
      <xdr:col>55</xdr:col>
      <xdr:colOff>0</xdr:colOff>
      <xdr:row>79</xdr:row>
      <xdr:rowOff>33699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9639300" y="13564228"/>
          <a:ext cx="8382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115039</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1452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92162</xdr:rowOff>
    </xdr:from>
    <xdr:to>
      <xdr:col>55</xdr:col>
      <xdr:colOff>50800</xdr:colOff>
      <xdr:row>78</xdr:row>
      <xdr:rowOff>22312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2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19678</xdr:rowOff>
    </xdr:from>
    <xdr:to>
      <xdr:col>50</xdr:col>
      <xdr:colOff>114300</xdr:colOff>
      <xdr:row>79</xdr:row>
      <xdr:rowOff>27884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8750300" y="13564228"/>
          <a:ext cx="889000" cy="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128082</xdr:rowOff>
    </xdr:from>
    <xdr:to>
      <xdr:col>50</xdr:col>
      <xdr:colOff>165100</xdr:colOff>
      <xdr:row>78</xdr:row>
      <xdr:rowOff>58232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32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74759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10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27884</xdr:rowOff>
    </xdr:from>
    <xdr:to>
      <xdr:col>45</xdr:col>
      <xdr:colOff>177800</xdr:colOff>
      <xdr:row>79</xdr:row>
      <xdr:rowOff>38026</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3572434"/>
          <a:ext cx="889000" cy="1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29876</xdr:rowOff>
    </xdr:from>
    <xdr:to>
      <xdr:col>46</xdr:col>
      <xdr:colOff>38100</xdr:colOff>
      <xdr:row>76</xdr:row>
      <xdr:rowOff>131476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06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148003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283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142436</xdr:rowOff>
    </xdr:from>
    <xdr:to>
      <xdr:col>41</xdr:col>
      <xdr:colOff>50800</xdr:colOff>
      <xdr:row>79</xdr:row>
      <xdr:rowOff>38026</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3344086"/>
          <a:ext cx="889000" cy="23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35203</xdr:rowOff>
    </xdr:from>
    <xdr:to>
      <xdr:col>41</xdr:col>
      <xdr:colOff>101600</xdr:colOff>
      <xdr:row>76</xdr:row>
      <xdr:rowOff>136803</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06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153329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84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17790</xdr:rowOff>
    </xdr:from>
    <xdr:to>
      <xdr:col>36</xdr:col>
      <xdr:colOff>165100</xdr:colOff>
      <xdr:row>78</xdr:row>
      <xdr:rowOff>119390</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39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110517</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48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154349</xdr:rowOff>
    </xdr:from>
    <xdr:to>
      <xdr:col>55</xdr:col>
      <xdr:colOff>50800</xdr:colOff>
      <xdr:row>79</xdr:row>
      <xdr:rowOff>84499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52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69276</xdr:rowOff>
    </xdr:from>
    <xdr:ext cx="469744"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44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140328</xdr:rowOff>
    </xdr:from>
    <xdr:to>
      <xdr:col>50</xdr:col>
      <xdr:colOff>165100</xdr:colOff>
      <xdr:row>79</xdr:row>
      <xdr:rowOff>70478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51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61605</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404428" y="1360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148534</xdr:rowOff>
    </xdr:from>
    <xdr:to>
      <xdr:col>46</xdr:col>
      <xdr:colOff>38100</xdr:colOff>
      <xdr:row>79</xdr:row>
      <xdr:rowOff>78684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52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69811</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515428" y="1361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158676</xdr:rowOff>
    </xdr:from>
    <xdr:to>
      <xdr:col>41</xdr:col>
      <xdr:colOff>101600</xdr:colOff>
      <xdr:row>79</xdr:row>
      <xdr:rowOff>88826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53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79953</xdr:rowOff>
    </xdr:from>
    <xdr:ext cx="378565"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672017" y="13624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91636</xdr:rowOff>
    </xdr:from>
    <xdr:to>
      <xdr:col>36</xdr:col>
      <xdr:colOff>165100</xdr:colOff>
      <xdr:row>78</xdr:row>
      <xdr:rowOff>21786</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2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38313</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306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99185</xdr:rowOff>
    </xdr:from>
    <xdr:to>
      <xdr:col>54</xdr:col>
      <xdr:colOff>189865</xdr:colOff>
      <xdr:row>98</xdr:row>
      <xdr:rowOff>70411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529685"/>
          <a:ext cx="1270" cy="1342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74238</xdr:rowOff>
    </xdr:from>
    <xdr:ext cx="534377"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87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70411</xdr:rowOff>
    </xdr:from>
    <xdr:to>
      <xdr:col>55</xdr:col>
      <xdr:colOff>88900</xdr:colOff>
      <xdr:row>98</xdr:row>
      <xdr:rowOff>70411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872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45862</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304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99185</xdr:rowOff>
    </xdr:from>
    <xdr:to>
      <xdr:col>55</xdr:col>
      <xdr:colOff>88900</xdr:colOff>
      <xdr:row>90</xdr:row>
      <xdr:rowOff>99185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5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45258</xdr:rowOff>
    </xdr:from>
    <xdr:to>
      <xdr:col>55</xdr:col>
      <xdr:colOff>0</xdr:colOff>
      <xdr:row>96</xdr:row>
      <xdr:rowOff>82710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504458"/>
          <a:ext cx="838200" cy="3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37602</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496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59175</xdr:rowOff>
    </xdr:from>
    <xdr:to>
      <xdr:col>55</xdr:col>
      <xdr:colOff>50800</xdr:colOff>
      <xdr:row>96</xdr:row>
      <xdr:rowOff>160775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51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82710</xdr:rowOff>
    </xdr:from>
    <xdr:to>
      <xdr:col>50</xdr:col>
      <xdr:colOff>114300</xdr:colOff>
      <xdr:row>97</xdr:row>
      <xdr:rowOff>39238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541910"/>
          <a:ext cx="889000" cy="12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109024</xdr:rowOff>
    </xdr:from>
    <xdr:to>
      <xdr:col>50</xdr:col>
      <xdr:colOff>165100</xdr:colOff>
      <xdr:row>97</xdr:row>
      <xdr:rowOff>39174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5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30301</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66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39238</xdr:rowOff>
    </xdr:from>
    <xdr:to>
      <xdr:col>45</xdr:col>
      <xdr:colOff>177800</xdr:colOff>
      <xdr:row>97</xdr:row>
      <xdr:rowOff>67470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669888"/>
          <a:ext cx="8890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154882</xdr:rowOff>
    </xdr:from>
    <xdr:to>
      <xdr:col>46</xdr:col>
      <xdr:colOff>38100</xdr:colOff>
      <xdr:row>97</xdr:row>
      <xdr:rowOff>85032</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61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101559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38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133490</xdr:rowOff>
    </xdr:from>
    <xdr:to>
      <xdr:col>41</xdr:col>
      <xdr:colOff>50800</xdr:colOff>
      <xdr:row>97</xdr:row>
      <xdr:rowOff>67470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6972300" y="16592690"/>
          <a:ext cx="889000" cy="10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138475</xdr:rowOff>
    </xdr:from>
    <xdr:to>
      <xdr:col>41</xdr:col>
      <xdr:colOff>101600</xdr:colOff>
      <xdr:row>97</xdr:row>
      <xdr:rowOff>68625</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59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85152</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37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141394</xdr:rowOff>
    </xdr:from>
    <xdr:to>
      <xdr:col>36</xdr:col>
      <xdr:colOff>165100</xdr:colOff>
      <xdr:row>97</xdr:row>
      <xdr:rowOff>71544</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0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62671</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69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165908</xdr:rowOff>
    </xdr:from>
    <xdr:to>
      <xdr:col>55</xdr:col>
      <xdr:colOff>50800</xdr:colOff>
      <xdr:row>96</xdr:row>
      <xdr:rowOff>96058</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45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17335</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30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31910</xdr:rowOff>
    </xdr:from>
    <xdr:to>
      <xdr:col>50</xdr:col>
      <xdr:colOff>165100</xdr:colOff>
      <xdr:row>96</xdr:row>
      <xdr:rowOff>133510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49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150037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266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159888</xdr:rowOff>
    </xdr:from>
    <xdr:to>
      <xdr:col>46</xdr:col>
      <xdr:colOff>38100</xdr:colOff>
      <xdr:row>97</xdr:row>
      <xdr:rowOff>90038</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61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81165</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71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16670</xdr:rowOff>
    </xdr:from>
    <xdr:to>
      <xdr:col>41</xdr:col>
      <xdr:colOff>101600</xdr:colOff>
      <xdr:row>97</xdr:row>
      <xdr:rowOff>118270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6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109397</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82690</xdr:rowOff>
    </xdr:from>
    <xdr:to>
      <xdr:col>36</xdr:col>
      <xdr:colOff>165100</xdr:colOff>
      <xdr:row>97</xdr:row>
      <xdr:rowOff>12840</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5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29367</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05111" y="1631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a:extLst>
            <a:ext uri="{FF2B5EF4-FFF2-40B4-BE49-F238E27FC236}">
              <a16:creationId xmlns:a16="http://schemas.microsoft.com/office/drawing/2014/main" id="{00000000-0008-0000-06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166256</xdr:rowOff>
    </xdr:from>
    <xdr:to>
      <xdr:col>85</xdr:col>
      <xdr:colOff>126364</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6317595" y="5309756"/>
          <a:ext cx="1269" cy="142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a:extLst>
            <a:ext uri="{FF2B5EF4-FFF2-40B4-BE49-F238E27FC236}">
              <a16:creationId xmlns:a16="http://schemas.microsoft.com/office/drawing/2014/main" id="{00000000-0008-0000-0600-000008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112933</xdr:rowOff>
    </xdr:from>
    <xdr:ext cx="534377" cy="259045"/>
    <xdr:sp macro="" textlink="">
      <xdr:nvSpPr>
        <xdr:cNvPr id="522" name="災害復旧事業費最大値テキスト">
          <a:extLst>
            <a:ext uri="{FF2B5EF4-FFF2-40B4-BE49-F238E27FC236}">
              <a16:creationId xmlns:a16="http://schemas.microsoft.com/office/drawing/2014/main" id="{00000000-0008-0000-0600-00000A020000}"/>
            </a:ext>
          </a:extLst>
        </xdr:cNvPr>
        <xdr:cNvSpPr txBox="1"/>
      </xdr:nvSpPr>
      <xdr:spPr>
        <a:xfrm>
          <a:off x="16370300" y="508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166256</xdr:rowOff>
    </xdr:from>
    <xdr:to>
      <xdr:col>86</xdr:col>
      <xdr:colOff>25400</xdr:colOff>
      <xdr:row>30</xdr:row>
      <xdr:rowOff>166256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6230600" y="530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138405</xdr:rowOff>
    </xdr:from>
    <xdr:to>
      <xdr:col>85</xdr:col>
      <xdr:colOff>127000</xdr:colOff>
      <xdr:row>39</xdr:row>
      <xdr:rowOff>43688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5481300" y="6139155"/>
          <a:ext cx="838200" cy="59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121581</xdr:rowOff>
    </xdr:from>
    <xdr:ext cx="469744" cy="259045"/>
    <xdr:sp macro="" textlink="">
      <xdr:nvSpPr>
        <xdr:cNvPr id="525" name="災害復旧事業費平均値テキスト">
          <a:extLst>
            <a:ext uri="{FF2B5EF4-FFF2-40B4-BE49-F238E27FC236}">
              <a16:creationId xmlns:a16="http://schemas.microsoft.com/office/drawing/2014/main" id="{00000000-0008-0000-0600-00000D020000}"/>
            </a:ext>
          </a:extLst>
        </xdr:cNvPr>
        <xdr:cNvSpPr txBox="1"/>
      </xdr:nvSpPr>
      <xdr:spPr>
        <a:xfrm>
          <a:off x="16370300" y="646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143154</xdr:rowOff>
    </xdr:from>
    <xdr:to>
      <xdr:col>85</xdr:col>
      <xdr:colOff>177800</xdr:colOff>
      <xdr:row>38</xdr:row>
      <xdr:rowOff>73304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6268700" y="64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32258</xdr:rowOff>
    </xdr:from>
    <xdr:to>
      <xdr:col>81</xdr:col>
      <xdr:colOff>50800</xdr:colOff>
      <xdr:row>39</xdr:row>
      <xdr:rowOff>43688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4592300" y="671880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138392</xdr:rowOff>
    </xdr:from>
    <xdr:to>
      <xdr:col>81</xdr:col>
      <xdr:colOff>101600</xdr:colOff>
      <xdr:row>38</xdr:row>
      <xdr:rowOff>68542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5430500" y="648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85069</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25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32258</xdr:rowOff>
    </xdr:from>
    <xdr:to>
      <xdr:col>76</xdr:col>
      <xdr:colOff>114300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flipV="1">
          <a:off x="13703300" y="6718808"/>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105893</xdr:rowOff>
    </xdr:from>
    <xdr:to>
      <xdr:col>76</xdr:col>
      <xdr:colOff>165100</xdr:colOff>
      <xdr:row>35</xdr:row>
      <xdr:rowOff>36043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4541500" y="5935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52570</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25111" y="571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60249</xdr:rowOff>
    </xdr:from>
    <xdr:to>
      <xdr:col>72</xdr:col>
      <xdr:colOff>38100</xdr:colOff>
      <xdr:row>35</xdr:row>
      <xdr:rowOff>161849</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3652500" y="606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6926</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436111" y="583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39446</xdr:rowOff>
    </xdr:from>
    <xdr:to>
      <xdr:col>67</xdr:col>
      <xdr:colOff>101600</xdr:colOff>
      <xdr:row>38</xdr:row>
      <xdr:rowOff>141046</xdr:rowOff>
    </xdr:to>
    <xdr:sp macro="" textlink="">
      <xdr:nvSpPr>
        <xdr:cNvPr id="536" name="フローチャート: 判断 535">
          <a:extLst>
            <a:ext uri="{FF2B5EF4-FFF2-40B4-BE49-F238E27FC236}">
              <a16:creationId xmlns:a16="http://schemas.microsoft.com/office/drawing/2014/main" id="{00000000-0008-0000-0600-000018020000}"/>
            </a:ext>
          </a:extLst>
        </xdr:cNvPr>
        <xdr:cNvSpPr/>
      </xdr:nvSpPr>
      <xdr:spPr>
        <a:xfrm>
          <a:off x="12763500" y="655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157573</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579428" y="632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87605</xdr:rowOff>
    </xdr:from>
    <xdr:to>
      <xdr:col>85</xdr:col>
      <xdr:colOff>177800</xdr:colOff>
      <xdr:row>36</xdr:row>
      <xdr:rowOff>17755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6268700" y="608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110482</xdr:rowOff>
    </xdr:from>
    <xdr:ext cx="534377" cy="259045"/>
    <xdr:sp macro="" textlink="">
      <xdr:nvSpPr>
        <xdr:cNvPr id="544" name="災害復旧事業費該当値テキスト">
          <a:extLst>
            <a:ext uri="{FF2B5EF4-FFF2-40B4-BE49-F238E27FC236}">
              <a16:creationId xmlns:a16="http://schemas.microsoft.com/office/drawing/2014/main" id="{00000000-0008-0000-0600-000020020000}"/>
            </a:ext>
          </a:extLst>
        </xdr:cNvPr>
        <xdr:cNvSpPr txBox="1"/>
      </xdr:nvSpPr>
      <xdr:spPr>
        <a:xfrm>
          <a:off x="16370300" y="593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164338</xdr:rowOff>
    </xdr:from>
    <xdr:to>
      <xdr:col>81</xdr:col>
      <xdr:colOff>101600</xdr:colOff>
      <xdr:row>39</xdr:row>
      <xdr:rowOff>94488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5430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85615</xdr:rowOff>
    </xdr:from>
    <xdr:ext cx="313932"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5324333" y="6772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152908</xdr:rowOff>
    </xdr:from>
    <xdr:to>
      <xdr:col>76</xdr:col>
      <xdr:colOff>165100</xdr:colOff>
      <xdr:row>39</xdr:row>
      <xdr:rowOff>83058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4541500" y="66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74185</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4403017" y="6760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164601</xdr:rowOff>
    </xdr:from>
    <xdr:to>
      <xdr:col>85</xdr:col>
      <xdr:colOff>126364</xdr:colOff>
      <xdr:row>78</xdr:row>
      <xdr:rowOff>75136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1994651"/>
          <a:ext cx="1269" cy="145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78963</xdr:rowOff>
    </xdr:from>
    <xdr:ext cx="534377"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45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75136</xdr:rowOff>
    </xdr:from>
    <xdr:to>
      <xdr:col>86</xdr:col>
      <xdr:colOff>25400</xdr:colOff>
      <xdr:row>78</xdr:row>
      <xdr:rowOff>75136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44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111278</xdr:rowOff>
    </xdr:from>
    <xdr:ext cx="599010"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76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164601</xdr:rowOff>
    </xdr:from>
    <xdr:to>
      <xdr:col>86</xdr:col>
      <xdr:colOff>25400</xdr:colOff>
      <xdr:row>69</xdr:row>
      <xdr:rowOff>164601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1994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95711</xdr:rowOff>
    </xdr:from>
    <xdr:to>
      <xdr:col>85</xdr:col>
      <xdr:colOff>127000</xdr:colOff>
      <xdr:row>74</xdr:row>
      <xdr:rowOff>125625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2783011"/>
          <a:ext cx="838200" cy="2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70054</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757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91627</xdr:rowOff>
    </xdr:from>
    <xdr:to>
      <xdr:col>85</xdr:col>
      <xdr:colOff>177800</xdr:colOff>
      <xdr:row>75</xdr:row>
      <xdr:rowOff>21777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77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125625</xdr:rowOff>
    </xdr:from>
    <xdr:to>
      <xdr:col>81</xdr:col>
      <xdr:colOff>50800</xdr:colOff>
      <xdr:row>75</xdr:row>
      <xdr:rowOff>18836</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4592300" y="12812925"/>
          <a:ext cx="889000" cy="6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101260</xdr:rowOff>
    </xdr:from>
    <xdr:to>
      <xdr:col>81</xdr:col>
      <xdr:colOff>101600</xdr:colOff>
      <xdr:row>75</xdr:row>
      <xdr:rowOff>31410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78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22537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88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18836</xdr:rowOff>
    </xdr:from>
    <xdr:to>
      <xdr:col>76</xdr:col>
      <xdr:colOff>114300</xdr:colOff>
      <xdr:row>75</xdr:row>
      <xdr:rowOff>50171</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3703300" y="12877586"/>
          <a:ext cx="889000" cy="3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46396</xdr:rowOff>
    </xdr:from>
    <xdr:to>
      <xdr:col>76</xdr:col>
      <xdr:colOff>165100</xdr:colOff>
      <xdr:row>74</xdr:row>
      <xdr:rowOff>147996</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273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164523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50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50171</xdr:rowOff>
    </xdr:from>
    <xdr:to>
      <xdr:col>71</xdr:col>
      <xdr:colOff>177800</xdr:colOff>
      <xdr:row>75</xdr:row>
      <xdr:rowOff>82860</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2814300" y="12908921"/>
          <a:ext cx="889000" cy="3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116610</xdr:rowOff>
    </xdr:from>
    <xdr:to>
      <xdr:col>72</xdr:col>
      <xdr:colOff>38100</xdr:colOff>
      <xdr:row>75</xdr:row>
      <xdr:rowOff>46760</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280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63287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57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132906</xdr:rowOff>
    </xdr:from>
    <xdr:to>
      <xdr:col>67</xdr:col>
      <xdr:colOff>101600</xdr:colOff>
      <xdr:row>75</xdr:row>
      <xdr:rowOff>63056</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282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79583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59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44911</xdr:rowOff>
    </xdr:from>
    <xdr:to>
      <xdr:col>85</xdr:col>
      <xdr:colOff>177800</xdr:colOff>
      <xdr:row>74</xdr:row>
      <xdr:rowOff>146511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273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67788</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258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74825</xdr:rowOff>
    </xdr:from>
    <xdr:to>
      <xdr:col>81</xdr:col>
      <xdr:colOff>101600</xdr:colOff>
      <xdr:row>75</xdr:row>
      <xdr:rowOff>4975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276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21502</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253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139486</xdr:rowOff>
    </xdr:from>
    <xdr:to>
      <xdr:col>76</xdr:col>
      <xdr:colOff>165100</xdr:colOff>
      <xdr:row>75</xdr:row>
      <xdr:rowOff>69636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282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60763</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291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170821</xdr:rowOff>
    </xdr:from>
    <xdr:to>
      <xdr:col>72</xdr:col>
      <xdr:colOff>38100</xdr:colOff>
      <xdr:row>75</xdr:row>
      <xdr:rowOff>100971</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285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92098</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295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32060</xdr:rowOff>
    </xdr:from>
    <xdr:to>
      <xdr:col>67</xdr:col>
      <xdr:colOff>101600</xdr:colOff>
      <xdr:row>75</xdr:row>
      <xdr:rowOff>133660</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289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124787</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298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27904</xdr:rowOff>
    </xdr:from>
    <xdr:to>
      <xdr:col>85</xdr:col>
      <xdr:colOff>126364</xdr:colOff>
      <xdr:row>99</xdr:row>
      <xdr:rowOff>45256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629854"/>
          <a:ext cx="1269" cy="138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49083</xdr:rowOff>
    </xdr:from>
    <xdr:ext cx="469744"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702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45256</xdr:rowOff>
    </xdr:from>
    <xdr:to>
      <xdr:col>86</xdr:col>
      <xdr:colOff>25400</xdr:colOff>
      <xdr:row>99</xdr:row>
      <xdr:rowOff>45256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701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146031</xdr:rowOff>
    </xdr:from>
    <xdr:ext cx="599010"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405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27904</xdr:rowOff>
    </xdr:from>
    <xdr:to>
      <xdr:col>86</xdr:col>
      <xdr:colOff>25400</xdr:colOff>
      <xdr:row>91</xdr:row>
      <xdr:rowOff>27904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629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21034</xdr:rowOff>
    </xdr:from>
    <xdr:to>
      <xdr:col>85</xdr:col>
      <xdr:colOff>127000</xdr:colOff>
      <xdr:row>97</xdr:row>
      <xdr:rowOff>79621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6651684"/>
          <a:ext cx="838200" cy="5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149322</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437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126445</xdr:rowOff>
    </xdr:from>
    <xdr:to>
      <xdr:col>85</xdr:col>
      <xdr:colOff>177800</xdr:colOff>
      <xdr:row>97</xdr:row>
      <xdr:rowOff>56595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58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79621</xdr:rowOff>
    </xdr:from>
    <xdr:to>
      <xdr:col>81</xdr:col>
      <xdr:colOff>50800</xdr:colOff>
      <xdr:row>99</xdr:row>
      <xdr:rowOff>34381</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592300" y="16710271"/>
          <a:ext cx="889000" cy="29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86691</xdr:rowOff>
    </xdr:from>
    <xdr:to>
      <xdr:col>81</xdr:col>
      <xdr:colOff>101600</xdr:colOff>
      <xdr:row>97</xdr:row>
      <xdr:rowOff>16841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545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33368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32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34381</xdr:rowOff>
    </xdr:from>
    <xdr:to>
      <xdr:col>76</xdr:col>
      <xdr:colOff>114300</xdr:colOff>
      <xdr:row>99</xdr:row>
      <xdr:rowOff>53333</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3703300" y="17007931"/>
          <a:ext cx="889000" cy="1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14300</xdr:rowOff>
    </xdr:from>
    <xdr:to>
      <xdr:col>76</xdr:col>
      <xdr:colOff>165100</xdr:colOff>
      <xdr:row>97</xdr:row>
      <xdr:rowOff>115900</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6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132427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42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53333</xdr:rowOff>
    </xdr:from>
    <xdr:to>
      <xdr:col>71</xdr:col>
      <xdr:colOff>177800</xdr:colOff>
      <xdr:row>99</xdr:row>
      <xdr:rowOff>55063</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2814300" y="17026883"/>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112457</xdr:rowOff>
    </xdr:from>
    <xdr:to>
      <xdr:col>72</xdr:col>
      <xdr:colOff>38100</xdr:colOff>
      <xdr:row>97</xdr:row>
      <xdr:rowOff>42607</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57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59134</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34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113632</xdr:rowOff>
    </xdr:from>
    <xdr:to>
      <xdr:col>67</xdr:col>
      <xdr:colOff>101600</xdr:colOff>
      <xdr:row>98</xdr:row>
      <xdr:rowOff>43782</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7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60309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5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141684</xdr:rowOff>
    </xdr:from>
    <xdr:to>
      <xdr:col>85</xdr:col>
      <xdr:colOff>177800</xdr:colOff>
      <xdr:row>97</xdr:row>
      <xdr:rowOff>71834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60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120111</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57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28821</xdr:rowOff>
    </xdr:from>
    <xdr:to>
      <xdr:col>81</xdr:col>
      <xdr:colOff>101600</xdr:colOff>
      <xdr:row>97</xdr:row>
      <xdr:rowOff>130421</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65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121548</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14111" y="1675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155031</xdr:rowOff>
    </xdr:from>
    <xdr:to>
      <xdr:col>76</xdr:col>
      <xdr:colOff>165100</xdr:colOff>
      <xdr:row>99</xdr:row>
      <xdr:rowOff>85181</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95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76308</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57428" y="1704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2533</xdr:rowOff>
    </xdr:from>
    <xdr:to>
      <xdr:col>72</xdr:col>
      <xdr:colOff>38100</xdr:colOff>
      <xdr:row>99</xdr:row>
      <xdr:rowOff>104133</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97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95260</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68428" y="1706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4263</xdr:rowOff>
    </xdr:from>
    <xdr:to>
      <xdr:col>67</xdr:col>
      <xdr:colOff>101600</xdr:colOff>
      <xdr:row>99</xdr:row>
      <xdr:rowOff>105863</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97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96990</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79428" y="1707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62719</xdr:rowOff>
    </xdr:from>
    <xdr:to>
      <xdr:col>116</xdr:col>
      <xdr:colOff>62864</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377669"/>
          <a:ext cx="1269" cy="1162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9396</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15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62719</xdr:rowOff>
    </xdr:from>
    <xdr:to>
      <xdr:col>116</xdr:col>
      <xdr:colOff>152400</xdr:colOff>
      <xdr:row>31</xdr:row>
      <xdr:rowOff>62719</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37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58856</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059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35979</xdr:rowOff>
    </xdr:from>
    <xdr:to>
      <xdr:col>116</xdr:col>
      <xdr:colOff>114300</xdr:colOff>
      <xdr:row>36</xdr:row>
      <xdr:rowOff>137579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20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25864</xdr:rowOff>
    </xdr:from>
    <xdr:to>
      <xdr:col>112</xdr:col>
      <xdr:colOff>38100</xdr:colOff>
      <xdr:row>36</xdr:row>
      <xdr:rowOff>127464</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19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143991</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597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9976</xdr:rowOff>
    </xdr:from>
    <xdr:to>
      <xdr:col>107</xdr:col>
      <xdr:colOff>101600</xdr:colOff>
      <xdr:row>36</xdr:row>
      <xdr:rowOff>111576</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18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128103</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5957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56267</xdr:rowOff>
    </xdr:from>
    <xdr:to>
      <xdr:col>102</xdr:col>
      <xdr:colOff>165100</xdr:colOff>
      <xdr:row>36</xdr:row>
      <xdr:rowOff>157867</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2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2944</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00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146964</xdr:rowOff>
    </xdr:from>
    <xdr:to>
      <xdr:col>98</xdr:col>
      <xdr:colOff>38100</xdr:colOff>
      <xdr:row>37</xdr:row>
      <xdr:rowOff>77114</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3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93641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0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99096</xdr:rowOff>
    </xdr:from>
    <xdr:to>
      <xdr:col>116</xdr:col>
      <xdr:colOff>62864</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671596"/>
          <a:ext cx="1269" cy="1542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45773</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44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99096</xdr:rowOff>
    </xdr:from>
    <xdr:to>
      <xdr:col>116</xdr:col>
      <xdr:colOff>152400</xdr:colOff>
      <xdr:row>50</xdr:row>
      <xdr:rowOff>99096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67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35089</xdr:rowOff>
    </xdr:from>
    <xdr:to>
      <xdr:col>116</xdr:col>
      <xdr:colOff>63500</xdr:colOff>
      <xdr:row>57</xdr:row>
      <xdr:rowOff>39007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1323300" y="9807739"/>
          <a:ext cx="8382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139608</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740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161181</xdr:rowOff>
    </xdr:from>
    <xdr:to>
      <xdr:col>116</xdr:col>
      <xdr:colOff>114300</xdr:colOff>
      <xdr:row>57</xdr:row>
      <xdr:rowOff>91331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76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12881</xdr:rowOff>
    </xdr:from>
    <xdr:to>
      <xdr:col>111</xdr:col>
      <xdr:colOff>177800</xdr:colOff>
      <xdr:row>57</xdr:row>
      <xdr:rowOff>35089</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0434300" y="9785531"/>
          <a:ext cx="889000" cy="2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143328</xdr:rowOff>
    </xdr:from>
    <xdr:to>
      <xdr:col>112</xdr:col>
      <xdr:colOff>38100</xdr:colOff>
      <xdr:row>57</xdr:row>
      <xdr:rowOff>73478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74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90005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51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106499</xdr:rowOff>
    </xdr:from>
    <xdr:to>
      <xdr:col>107</xdr:col>
      <xdr:colOff>50800</xdr:colOff>
      <xdr:row>57</xdr:row>
      <xdr:rowOff>12881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9545300" y="9707699"/>
          <a:ext cx="889000" cy="77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45684</xdr:rowOff>
    </xdr:from>
    <xdr:to>
      <xdr:col>107</xdr:col>
      <xdr:colOff>101600</xdr:colOff>
      <xdr:row>56</xdr:row>
      <xdr:rowOff>147284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64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163811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42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47280</xdr:rowOff>
    </xdr:from>
    <xdr:to>
      <xdr:col>102</xdr:col>
      <xdr:colOff>114300</xdr:colOff>
      <xdr:row>56</xdr:row>
      <xdr:rowOff>106499</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656300" y="9648480"/>
          <a:ext cx="889000" cy="5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76599</xdr:rowOff>
    </xdr:from>
    <xdr:to>
      <xdr:col>102</xdr:col>
      <xdr:colOff>165100</xdr:colOff>
      <xdr:row>57</xdr:row>
      <xdr:rowOff>6749</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67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169326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77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84763</xdr:rowOff>
    </xdr:from>
    <xdr:to>
      <xdr:col>98</xdr:col>
      <xdr:colOff>38100</xdr:colOff>
      <xdr:row>57</xdr:row>
      <xdr:rowOff>14913</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68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6040</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77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159657</xdr:rowOff>
    </xdr:from>
    <xdr:to>
      <xdr:col>116</xdr:col>
      <xdr:colOff>114300</xdr:colOff>
      <xdr:row>57</xdr:row>
      <xdr:rowOff>89807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97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11084</xdr:rowOff>
    </xdr:from>
    <xdr:ext cx="469744"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961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155739</xdr:rowOff>
    </xdr:from>
    <xdr:to>
      <xdr:col>112</xdr:col>
      <xdr:colOff>38100</xdr:colOff>
      <xdr:row>57</xdr:row>
      <xdr:rowOff>85889</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975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77016</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088428" y="984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133531</xdr:rowOff>
    </xdr:from>
    <xdr:to>
      <xdr:col>107</xdr:col>
      <xdr:colOff>101600</xdr:colOff>
      <xdr:row>57</xdr:row>
      <xdr:rowOff>63681</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973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54808</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199428" y="982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55699</xdr:rowOff>
    </xdr:from>
    <xdr:to>
      <xdr:col>102</xdr:col>
      <xdr:colOff>165100</xdr:colOff>
      <xdr:row>56</xdr:row>
      <xdr:rowOff>157299</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965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2376</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10428" y="9432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167930</xdr:rowOff>
    </xdr:from>
    <xdr:to>
      <xdr:col>98</xdr:col>
      <xdr:colOff>38100</xdr:colOff>
      <xdr:row>56</xdr:row>
      <xdr:rowOff>98080</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959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114607</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21428" y="937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27435</xdr:rowOff>
    </xdr:from>
    <xdr:to>
      <xdr:col>116</xdr:col>
      <xdr:colOff>62864</xdr:colOff>
      <xdr:row>78</xdr:row>
      <xdr:rowOff>33744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028935"/>
          <a:ext cx="1269" cy="137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37571</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41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33744</xdr:rowOff>
    </xdr:from>
    <xdr:to>
      <xdr:col>116</xdr:col>
      <xdr:colOff>152400</xdr:colOff>
      <xdr:row>78</xdr:row>
      <xdr:rowOff>33744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40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145562</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804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27435</xdr:rowOff>
    </xdr:from>
    <xdr:to>
      <xdr:col>116</xdr:col>
      <xdr:colOff>152400</xdr:colOff>
      <xdr:row>70</xdr:row>
      <xdr:rowOff>27435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02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87076</xdr:rowOff>
    </xdr:from>
    <xdr:to>
      <xdr:col>116</xdr:col>
      <xdr:colOff>63500</xdr:colOff>
      <xdr:row>75</xdr:row>
      <xdr:rowOff>99489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2945826"/>
          <a:ext cx="838200" cy="1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150410</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666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127533</xdr:rowOff>
    </xdr:from>
    <xdr:to>
      <xdr:col>116</xdr:col>
      <xdr:colOff>114300</xdr:colOff>
      <xdr:row>75</xdr:row>
      <xdr:rowOff>57683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281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99489</xdr:rowOff>
    </xdr:from>
    <xdr:to>
      <xdr:col>111</xdr:col>
      <xdr:colOff>177800</xdr:colOff>
      <xdr:row>75</xdr:row>
      <xdr:rowOff>132476</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2958239"/>
          <a:ext cx="889000" cy="3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129888</xdr:rowOff>
    </xdr:from>
    <xdr:to>
      <xdr:col>112</xdr:col>
      <xdr:colOff>38100</xdr:colOff>
      <xdr:row>75</xdr:row>
      <xdr:rowOff>60038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281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76565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59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132293</xdr:rowOff>
    </xdr:from>
    <xdr:to>
      <xdr:col>107</xdr:col>
      <xdr:colOff>50800</xdr:colOff>
      <xdr:row>75</xdr:row>
      <xdr:rowOff>132476</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9545300" y="12819593"/>
          <a:ext cx="889000" cy="17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110457</xdr:rowOff>
    </xdr:from>
    <xdr:to>
      <xdr:col>107</xdr:col>
      <xdr:colOff>101600</xdr:colOff>
      <xdr:row>75</xdr:row>
      <xdr:rowOff>40607</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57134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57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132293</xdr:rowOff>
    </xdr:from>
    <xdr:to>
      <xdr:col>102</xdr:col>
      <xdr:colOff>114300</xdr:colOff>
      <xdr:row>75</xdr:row>
      <xdr:rowOff>16553</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2819593"/>
          <a:ext cx="889000" cy="5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156108</xdr:rowOff>
    </xdr:from>
    <xdr:to>
      <xdr:col>102</xdr:col>
      <xdr:colOff>165100</xdr:colOff>
      <xdr:row>74</xdr:row>
      <xdr:rowOff>86258</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102785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44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145662</xdr:rowOff>
    </xdr:from>
    <xdr:to>
      <xdr:col>98</xdr:col>
      <xdr:colOff>38100</xdr:colOff>
      <xdr:row>74</xdr:row>
      <xdr:rowOff>75812</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92339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4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36276</xdr:rowOff>
    </xdr:from>
    <xdr:to>
      <xdr:col>116</xdr:col>
      <xdr:colOff>114300</xdr:colOff>
      <xdr:row>75</xdr:row>
      <xdr:rowOff>137876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289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14703</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87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48689</xdr:rowOff>
    </xdr:from>
    <xdr:to>
      <xdr:col>112</xdr:col>
      <xdr:colOff>38100</xdr:colOff>
      <xdr:row>75</xdr:row>
      <xdr:rowOff>150289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29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141416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00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81676</xdr:rowOff>
    </xdr:from>
    <xdr:to>
      <xdr:col>107</xdr:col>
      <xdr:colOff>101600</xdr:colOff>
      <xdr:row>76</xdr:row>
      <xdr:rowOff>11826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94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2953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303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81493</xdr:rowOff>
    </xdr:from>
    <xdr:to>
      <xdr:col>102</xdr:col>
      <xdr:colOff>165100</xdr:colOff>
      <xdr:row>75</xdr:row>
      <xdr:rowOff>11643</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76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2770</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286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137203</xdr:rowOff>
    </xdr:from>
    <xdr:to>
      <xdr:col>98</xdr:col>
      <xdr:colOff>38100</xdr:colOff>
      <xdr:row>75</xdr:row>
      <xdr:rowOff>67353</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82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58480</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291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歳出決算総額は、住民一人当たり</a:t>
          </a:r>
          <a:r>
            <a:rPr kumimoji="1" lang="en-US" altLang="ja-JP" sz="1100">
              <a:latin typeface="ＭＳ Ｐゴシック" panose="020B0600070205080204" pitchFamily="50" charset="-128"/>
              <a:ea typeface="ＭＳ Ｐゴシック" panose="020B0600070205080204" pitchFamily="50" charset="-128"/>
            </a:rPr>
            <a:t>704,768</a:t>
          </a:r>
          <a:r>
            <a:rPr kumimoji="1" lang="ja-JP" altLang="en-US" sz="1100">
              <a:latin typeface="ＭＳ Ｐゴシック" panose="020B0600070205080204" pitchFamily="50" charset="-128"/>
              <a:ea typeface="ＭＳ Ｐゴシック" panose="020B0600070205080204" pitchFamily="50" charset="-128"/>
            </a:rPr>
            <a:t>円となっている。</a:t>
          </a:r>
        </a:p>
        <a:p>
          <a:r>
            <a:rPr kumimoji="1" lang="ja-JP" altLang="en-US" sz="1100">
              <a:latin typeface="ＭＳ Ｐゴシック" panose="020B0600070205080204" pitchFamily="50" charset="-128"/>
              <a:ea typeface="ＭＳ Ｐゴシック" panose="020B0600070205080204" pitchFamily="50" charset="-128"/>
            </a:rPr>
            <a:t>　物件費は、施設の指定管理委託料などの委託経費が重荷となり、高い状況が続いている。今後も、施設の統廃合や管理方法の見直しなどを検討して経費縮減に努めていく。</a:t>
          </a:r>
        </a:p>
        <a:p>
          <a:r>
            <a:rPr kumimoji="1" lang="ja-JP" altLang="en-US" sz="1100">
              <a:latin typeface="ＭＳ Ｐゴシック" panose="020B0600070205080204" pitchFamily="50" charset="-128"/>
              <a:ea typeface="ＭＳ Ｐゴシック" panose="020B0600070205080204" pitchFamily="50" charset="-128"/>
            </a:rPr>
            <a:t>　維持補修費は、主に除排雪経費であり、降雪の状況により変動する要素であるが、</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R01</a:t>
          </a:r>
          <a:r>
            <a:rPr kumimoji="1" lang="ja-JP" altLang="en-US" sz="1100">
              <a:latin typeface="ＭＳ Ｐゴシック" panose="020B0600070205080204" pitchFamily="50" charset="-128"/>
              <a:ea typeface="ＭＳ Ｐゴシック" panose="020B0600070205080204" pitchFamily="50" charset="-128"/>
            </a:rPr>
            <a:t>年度と少雪となった年度に比べ、</a:t>
          </a:r>
          <a:r>
            <a:rPr kumimoji="1" lang="en-US" altLang="ja-JP" sz="1100">
              <a:latin typeface="ＭＳ Ｐゴシック" panose="020B0600070205080204" pitchFamily="50" charset="-128"/>
              <a:ea typeface="ＭＳ Ｐゴシック" panose="020B0600070205080204" pitchFamily="50" charset="-128"/>
            </a:rPr>
            <a:t>R02</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R04</a:t>
          </a:r>
          <a:r>
            <a:rPr kumimoji="1" lang="ja-JP" altLang="en-US" sz="1100">
              <a:latin typeface="ＭＳ Ｐゴシック" panose="020B0600070205080204" pitchFamily="50" charset="-128"/>
              <a:ea typeface="ＭＳ Ｐゴシック" panose="020B0600070205080204" pitchFamily="50" charset="-128"/>
            </a:rPr>
            <a:t>年度については大雪であったため類似団体平均と比べ高くなった。</a:t>
          </a:r>
        </a:p>
        <a:p>
          <a:r>
            <a:rPr kumimoji="1" lang="ja-JP" altLang="en-US" sz="1100">
              <a:latin typeface="ＭＳ Ｐゴシック" panose="020B0600070205080204" pitchFamily="50" charset="-128"/>
              <a:ea typeface="ＭＳ Ｐゴシック" panose="020B0600070205080204" pitchFamily="50" charset="-128"/>
            </a:rPr>
            <a:t>　扶助費は、</a:t>
          </a:r>
          <a:r>
            <a:rPr kumimoji="1" lang="en-US" altLang="ja-JP" sz="1100">
              <a:latin typeface="ＭＳ Ｐゴシック" panose="020B0600070205080204" pitchFamily="50" charset="-128"/>
              <a:ea typeface="ＭＳ Ｐゴシック" panose="020B0600070205080204" pitchFamily="50" charset="-128"/>
            </a:rPr>
            <a:t>R03</a:t>
          </a:r>
          <a:r>
            <a:rPr kumimoji="1" lang="ja-JP" altLang="en-US" sz="1100">
              <a:latin typeface="ＭＳ Ｐゴシック" panose="020B0600070205080204" pitchFamily="50" charset="-128"/>
              <a:ea typeface="ＭＳ Ｐゴシック" panose="020B0600070205080204" pitchFamily="50" charset="-128"/>
            </a:rPr>
            <a:t>年度に実施した子育て世帯への臨時特別給付金の終了などにより、</a:t>
          </a:r>
          <a:r>
            <a:rPr kumimoji="1" lang="en-US" altLang="ja-JP" sz="1100">
              <a:latin typeface="ＭＳ Ｐゴシック" panose="020B0600070205080204" pitchFamily="50" charset="-128"/>
              <a:ea typeface="ＭＳ Ｐゴシック" panose="020B0600070205080204" pitchFamily="50" charset="-128"/>
            </a:rPr>
            <a:t>R03</a:t>
          </a:r>
          <a:r>
            <a:rPr kumimoji="1" lang="ja-JP" altLang="en-US" sz="1100">
              <a:latin typeface="ＭＳ Ｐゴシック" panose="020B0600070205080204" pitchFamily="50" charset="-128"/>
              <a:ea typeface="ＭＳ Ｐゴシック" panose="020B0600070205080204" pitchFamily="50" charset="-128"/>
            </a:rPr>
            <a:t>年度に比べ</a:t>
          </a:r>
          <a:r>
            <a:rPr kumimoji="1" lang="en-US" altLang="ja-JP" sz="1100">
              <a:latin typeface="ＭＳ Ｐゴシック" panose="020B0600070205080204" pitchFamily="50" charset="-128"/>
              <a:ea typeface="ＭＳ Ｐゴシック" panose="020B0600070205080204" pitchFamily="50" charset="-128"/>
            </a:rPr>
            <a:t>8,559</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8.1</a:t>
          </a:r>
          <a:r>
            <a:rPr kumimoji="1" lang="ja-JP" altLang="en-US" sz="1100">
              <a:latin typeface="ＭＳ Ｐゴシック" panose="020B0600070205080204" pitchFamily="50" charset="-128"/>
              <a:ea typeface="ＭＳ Ｐゴシック" panose="020B0600070205080204" pitchFamily="50" charset="-128"/>
            </a:rPr>
            <a:t>％）減少している。補助費等は、ふるさと納税の返礼品の費用が増加したことにより、</a:t>
          </a:r>
          <a:r>
            <a:rPr kumimoji="1" lang="en-US" altLang="ja-JP" sz="1100">
              <a:latin typeface="ＭＳ Ｐゴシック" panose="020B0600070205080204" pitchFamily="50" charset="-128"/>
              <a:ea typeface="ＭＳ Ｐゴシック" panose="020B0600070205080204" pitchFamily="50" charset="-128"/>
            </a:rPr>
            <a:t>R03</a:t>
          </a:r>
          <a:r>
            <a:rPr kumimoji="1" lang="ja-JP" altLang="en-US" sz="1100">
              <a:latin typeface="ＭＳ Ｐゴシック" panose="020B0600070205080204" pitchFamily="50" charset="-128"/>
              <a:ea typeface="ＭＳ Ｐゴシック" panose="020B0600070205080204" pitchFamily="50" charset="-128"/>
            </a:rPr>
            <a:t>年度に比べ</a:t>
          </a:r>
          <a:r>
            <a:rPr kumimoji="1" lang="en-US" altLang="ja-JP" sz="1100">
              <a:latin typeface="ＭＳ Ｐゴシック" panose="020B0600070205080204" pitchFamily="50" charset="-128"/>
              <a:ea typeface="ＭＳ Ｐゴシック" panose="020B0600070205080204" pitchFamily="50" charset="-128"/>
            </a:rPr>
            <a:t>20,708</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17.2</a:t>
          </a:r>
          <a:r>
            <a:rPr kumimoji="1" lang="ja-JP" altLang="en-US" sz="1100">
              <a:latin typeface="ＭＳ Ｐゴシック" panose="020B0600070205080204" pitchFamily="50" charset="-128"/>
              <a:ea typeface="ＭＳ Ｐゴシック" panose="020B0600070205080204" pitchFamily="50" charset="-128"/>
            </a:rPr>
            <a:t>％）増加している。</a:t>
          </a:r>
        </a:p>
        <a:p>
          <a:r>
            <a:rPr kumimoji="1" lang="ja-JP" altLang="en-US" sz="1100">
              <a:latin typeface="ＭＳ Ｐゴシック" panose="020B0600070205080204" pitchFamily="50" charset="-128"/>
              <a:ea typeface="ＭＳ Ｐゴシック" panose="020B0600070205080204" pitchFamily="50" charset="-128"/>
            </a:rPr>
            <a:t>　普通建設事業費は</a:t>
          </a:r>
          <a:r>
            <a:rPr kumimoji="1" lang="en-US" altLang="ja-JP" sz="1100">
              <a:latin typeface="ＭＳ Ｐゴシック" panose="020B0600070205080204" pitchFamily="50" charset="-128"/>
              <a:ea typeface="ＭＳ Ｐゴシック" panose="020B0600070205080204" pitchFamily="50" charset="-128"/>
            </a:rPr>
            <a:t>R03</a:t>
          </a:r>
          <a:r>
            <a:rPr kumimoji="1" lang="ja-JP" altLang="en-US" sz="1100">
              <a:latin typeface="ＭＳ Ｐゴシック" panose="020B0600070205080204" pitchFamily="50" charset="-128"/>
              <a:ea typeface="ＭＳ Ｐゴシック" panose="020B0600070205080204" pitchFamily="50" charset="-128"/>
            </a:rPr>
            <a:t>年度より</a:t>
          </a:r>
          <a:r>
            <a:rPr kumimoji="1" lang="en-US" altLang="ja-JP" sz="1100">
              <a:latin typeface="ＭＳ Ｐゴシック" panose="020B0600070205080204" pitchFamily="50" charset="-128"/>
              <a:ea typeface="ＭＳ Ｐゴシック" panose="020B0600070205080204" pitchFamily="50" charset="-128"/>
            </a:rPr>
            <a:t>1,791</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％）高く、類似団体平均を下回っている。普通建設事業費のうち更新整備は、小・中学校施設整備工事、産業文化会館改修工事、胎内スキー場改修工事等を行ったことによる。災害復旧費は、主に令和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年８月豪雨災害の復旧事業によるものである。</a:t>
          </a:r>
        </a:p>
        <a:p>
          <a:r>
            <a:rPr kumimoji="1" lang="ja-JP" altLang="en-US" sz="1100">
              <a:latin typeface="ＭＳ Ｐゴシック" panose="020B0600070205080204" pitchFamily="50" charset="-128"/>
              <a:ea typeface="ＭＳ Ｐゴシック" panose="020B0600070205080204" pitchFamily="50" charset="-128"/>
            </a:rPr>
            <a:t>　積立金はふるさと納税寄附金が好調であったことから財政調整基金及び学校教育施設整備基金に積み立てを行ったことにより</a:t>
          </a:r>
          <a:r>
            <a:rPr kumimoji="1" lang="en-US" altLang="ja-JP" sz="1100">
              <a:latin typeface="ＭＳ Ｐゴシック" panose="020B0600070205080204" pitchFamily="50" charset="-128"/>
              <a:ea typeface="ＭＳ Ｐゴシック" panose="020B0600070205080204" pitchFamily="50" charset="-128"/>
            </a:rPr>
            <a:t>R03</a:t>
          </a:r>
          <a:r>
            <a:rPr kumimoji="1" lang="ja-JP" altLang="en-US" sz="1100">
              <a:latin typeface="ＭＳ Ｐゴシック" panose="020B0600070205080204" pitchFamily="50" charset="-128"/>
              <a:ea typeface="ＭＳ Ｐゴシック" panose="020B0600070205080204" pitchFamily="50" charset="-128"/>
            </a:rPr>
            <a:t>年度に引き続き増加した。しかし、依然として類似団体平均より低くなっている。将来の緊急的な財政需要に対応するため、事業の見直しの継続や行財政改革により余剰財源を生み出し、財政規模に見合う適正な水準まで財政調整基金の積み立てを行いたいと考え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新潟県胎内市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27,718
27,392
264.89
20,975,511
19,534,767
1,103,324
9,541,424
19,119,400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124.0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120650</xdr:rowOff>
    </xdr:from>
    <xdr:to>
      <xdr:col>24</xdr:col>
      <xdr:colOff>62865</xdr:colOff>
      <xdr:row>37</xdr:row>
      <xdr:rowOff>154559</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4150"/>
          <a:ext cx="1270" cy="1234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158386</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154559</xdr:rowOff>
    </xdr:from>
    <xdr:to>
      <xdr:col>24</xdr:col>
      <xdr:colOff>152400</xdr:colOff>
      <xdr:row>37</xdr:row>
      <xdr:rowOff>154559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67327</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3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120650</xdr:rowOff>
    </xdr:from>
    <xdr:to>
      <xdr:col>24</xdr:col>
      <xdr:colOff>152400</xdr:colOff>
      <xdr:row>30</xdr:row>
      <xdr:rowOff>120650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4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64834</xdr:rowOff>
    </xdr:from>
    <xdr:to>
      <xdr:col>24</xdr:col>
      <xdr:colOff>63500</xdr:colOff>
      <xdr:row>36</xdr:row>
      <xdr:rowOff>107315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37034"/>
          <a:ext cx="838200" cy="4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122636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51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99759</xdr:rowOff>
    </xdr:from>
    <xdr:to>
      <xdr:col>24</xdr:col>
      <xdr:colOff>114300</xdr:colOff>
      <xdr:row>36</xdr:row>
      <xdr:rowOff>29909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00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105029</xdr:rowOff>
    </xdr:from>
    <xdr:to>
      <xdr:col>19</xdr:col>
      <xdr:colOff>177800</xdr:colOff>
      <xdr:row>36</xdr:row>
      <xdr:rowOff>107315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7722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123761</xdr:rowOff>
    </xdr:from>
    <xdr:to>
      <xdr:col>20</xdr:col>
      <xdr:colOff>38100</xdr:colOff>
      <xdr:row>36</xdr:row>
      <xdr:rowOff>53911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70438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9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105029</xdr:rowOff>
    </xdr:from>
    <xdr:to>
      <xdr:col>15</xdr:col>
      <xdr:colOff>50800</xdr:colOff>
      <xdr:row>36</xdr:row>
      <xdr:rowOff>118745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77229"/>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118237</xdr:rowOff>
    </xdr:from>
    <xdr:to>
      <xdr:col>15</xdr:col>
      <xdr:colOff>101600</xdr:colOff>
      <xdr:row>36</xdr:row>
      <xdr:rowOff>48387</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64914</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76645</xdr:rowOff>
    </xdr:from>
    <xdr:to>
      <xdr:col>10</xdr:col>
      <xdr:colOff>114300</xdr:colOff>
      <xdr:row>36</xdr:row>
      <xdr:rowOff>118745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248845"/>
          <a:ext cx="889000" cy="4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98425</xdr:rowOff>
    </xdr:from>
    <xdr:to>
      <xdr:col>10</xdr:col>
      <xdr:colOff>165100</xdr:colOff>
      <xdr:row>36</xdr:row>
      <xdr:rowOff>28575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45102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7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115189</xdr:rowOff>
    </xdr:from>
    <xdr:to>
      <xdr:col>6</xdr:col>
      <xdr:colOff>38100</xdr:colOff>
      <xdr:row>36</xdr:row>
      <xdr:rowOff>45339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61866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9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14034</xdr:rowOff>
    </xdr:from>
    <xdr:to>
      <xdr:col>24</xdr:col>
      <xdr:colOff>114300</xdr:colOff>
      <xdr:row>36</xdr:row>
      <xdr:rowOff>115634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8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163911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64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56515</xdr:rowOff>
    </xdr:from>
    <xdr:to>
      <xdr:col>20</xdr:col>
      <xdr:colOff>38100</xdr:colOff>
      <xdr:row>36</xdr:row>
      <xdr:rowOff>158115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149242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54229</xdr:rowOff>
    </xdr:from>
    <xdr:to>
      <xdr:col>15</xdr:col>
      <xdr:colOff>101600</xdr:colOff>
      <xdr:row>36</xdr:row>
      <xdr:rowOff>155829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2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146956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1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67945</xdr:rowOff>
    </xdr:from>
    <xdr:to>
      <xdr:col>10</xdr:col>
      <xdr:colOff>165100</xdr:colOff>
      <xdr:row>36</xdr:row>
      <xdr:rowOff>169545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160672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25845</xdr:rowOff>
    </xdr:from>
    <xdr:to>
      <xdr:col>6</xdr:col>
      <xdr:colOff>38100</xdr:colOff>
      <xdr:row>36</xdr:row>
      <xdr:rowOff>127445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9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118572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90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38005</xdr:rowOff>
    </xdr:from>
    <xdr:to>
      <xdr:col>24</xdr:col>
      <xdr:colOff>62865</xdr:colOff>
      <xdr:row>57</xdr:row>
      <xdr:rowOff>61235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953405"/>
          <a:ext cx="1270" cy="880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65062</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61235</xdr:rowOff>
    </xdr:from>
    <xdr:to>
      <xdr:col>24</xdr:col>
      <xdr:colOff>152400</xdr:colOff>
      <xdr:row>57</xdr:row>
      <xdr:rowOff>61235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3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156132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72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247,243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38005</xdr:rowOff>
    </xdr:from>
    <xdr:to>
      <xdr:col>24</xdr:col>
      <xdr:colOff>152400</xdr:colOff>
      <xdr:row>52</xdr:row>
      <xdr:rowOff>38005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95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55127</xdr:rowOff>
    </xdr:from>
    <xdr:to>
      <xdr:col>24</xdr:col>
      <xdr:colOff>63500</xdr:colOff>
      <xdr:row>55</xdr:row>
      <xdr:rowOff>156095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484877"/>
          <a:ext cx="838200" cy="10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44915</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746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66488</xdr:rowOff>
    </xdr:from>
    <xdr:to>
      <xdr:col>24</xdr:col>
      <xdr:colOff>114300</xdr:colOff>
      <xdr:row>55</xdr:row>
      <xdr:rowOff>168088</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60444</xdr:rowOff>
    </xdr:from>
    <xdr:to>
      <xdr:col>19</xdr:col>
      <xdr:colOff>177800</xdr:colOff>
      <xdr:row>55</xdr:row>
      <xdr:rowOff>156095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318744"/>
          <a:ext cx="889000" cy="26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37451</xdr:rowOff>
    </xdr:from>
    <xdr:to>
      <xdr:col>20</xdr:col>
      <xdr:colOff>38100</xdr:colOff>
      <xdr:row>55</xdr:row>
      <xdr:rowOff>139051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4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155578</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24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60444</xdr:rowOff>
    </xdr:from>
    <xdr:to>
      <xdr:col>15</xdr:col>
      <xdr:colOff>50800</xdr:colOff>
      <xdr:row>57</xdr:row>
      <xdr:rowOff>59754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318744"/>
          <a:ext cx="889000" cy="51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168622</xdr:rowOff>
    </xdr:from>
    <xdr:to>
      <xdr:col>15</xdr:col>
      <xdr:colOff>101600</xdr:colOff>
      <xdr:row>53</xdr:row>
      <xdr:rowOff>98772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08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115299</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85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59754</xdr:rowOff>
    </xdr:from>
    <xdr:to>
      <xdr:col>10</xdr:col>
      <xdr:colOff>114300</xdr:colOff>
      <xdr:row>57</xdr:row>
      <xdr:rowOff>100125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32404"/>
          <a:ext cx="889000" cy="4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99370</xdr:rowOff>
    </xdr:from>
    <xdr:to>
      <xdr:col>10</xdr:col>
      <xdr:colOff>165100</xdr:colOff>
      <xdr:row>56</xdr:row>
      <xdr:rowOff>29520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46047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30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28412</xdr:rowOff>
    </xdr:from>
    <xdr:to>
      <xdr:col>6</xdr:col>
      <xdr:colOff>38100</xdr:colOff>
      <xdr:row>56</xdr:row>
      <xdr:rowOff>130012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2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146539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4327</xdr:rowOff>
    </xdr:from>
    <xdr:to>
      <xdr:col>24</xdr:col>
      <xdr:colOff>114300</xdr:colOff>
      <xdr:row>55</xdr:row>
      <xdr:rowOff>105927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3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27204</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285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105295</xdr:rowOff>
    </xdr:from>
    <xdr:to>
      <xdr:col>20</xdr:col>
      <xdr:colOff>38100</xdr:colOff>
      <xdr:row>56</xdr:row>
      <xdr:rowOff>35445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53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26572</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627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9644</xdr:rowOff>
    </xdr:from>
    <xdr:to>
      <xdr:col>15</xdr:col>
      <xdr:colOff>101600</xdr:colOff>
      <xdr:row>54</xdr:row>
      <xdr:rowOff>111244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26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102371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36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8954</xdr:rowOff>
    </xdr:from>
    <xdr:to>
      <xdr:col>10</xdr:col>
      <xdr:colOff>165100</xdr:colOff>
      <xdr:row>57</xdr:row>
      <xdr:rowOff>110554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8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101681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7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49325</xdr:rowOff>
    </xdr:from>
    <xdr:to>
      <xdr:col>6</xdr:col>
      <xdr:colOff>38100</xdr:colOff>
      <xdr:row>57</xdr:row>
      <xdr:rowOff>150925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142052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1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89506</xdr:rowOff>
    </xdr:from>
    <xdr:to>
      <xdr:col>24</xdr:col>
      <xdr:colOff>62865</xdr:colOff>
      <xdr:row>79</xdr:row>
      <xdr:rowOff>30245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91006"/>
          <a:ext cx="1270" cy="1483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34072</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7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30245</xdr:rowOff>
    </xdr:from>
    <xdr:to>
      <xdr:col>24</xdr:col>
      <xdr:colOff>152400</xdr:colOff>
      <xdr:row>79</xdr:row>
      <xdr:rowOff>30245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7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36183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66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89506</xdr:rowOff>
    </xdr:from>
    <xdr:to>
      <xdr:col>24</xdr:col>
      <xdr:colOff>152400</xdr:colOff>
      <xdr:row>70</xdr:row>
      <xdr:rowOff>89506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9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12925</xdr:rowOff>
    </xdr:from>
    <xdr:to>
      <xdr:col>24</xdr:col>
      <xdr:colOff>63500</xdr:colOff>
      <xdr:row>75</xdr:row>
      <xdr:rowOff>124764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871675"/>
          <a:ext cx="838200" cy="11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39387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26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16510</xdr:rowOff>
    </xdr:from>
    <xdr:to>
      <xdr:col>24</xdr:col>
      <xdr:colOff>114300</xdr:colOff>
      <xdr:row>75</xdr:row>
      <xdr:rowOff>118110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7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12925</xdr:rowOff>
    </xdr:from>
    <xdr:to>
      <xdr:col>19</xdr:col>
      <xdr:colOff>177800</xdr:colOff>
      <xdr:row>76</xdr:row>
      <xdr:rowOff>118875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71675"/>
          <a:ext cx="889000" cy="27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77024</xdr:rowOff>
    </xdr:from>
    <xdr:to>
      <xdr:col>20</xdr:col>
      <xdr:colOff>38100</xdr:colOff>
      <xdr:row>75</xdr:row>
      <xdr:rowOff>7174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76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23701</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539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118875</xdr:rowOff>
    </xdr:from>
    <xdr:to>
      <xdr:col>15</xdr:col>
      <xdr:colOff>50800</xdr:colOff>
      <xdr:row>77</xdr:row>
      <xdr:rowOff>69476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49075"/>
          <a:ext cx="889000" cy="12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78167</xdr:rowOff>
    </xdr:from>
    <xdr:to>
      <xdr:col>15</xdr:col>
      <xdr:colOff>101600</xdr:colOff>
      <xdr:row>76</xdr:row>
      <xdr:rowOff>8316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369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24844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12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69476</xdr:rowOff>
    </xdr:from>
    <xdr:to>
      <xdr:col>10</xdr:col>
      <xdr:colOff>114300</xdr:colOff>
      <xdr:row>77</xdr:row>
      <xdr:rowOff>127116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271126"/>
          <a:ext cx="889000" cy="5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150470</xdr:rowOff>
    </xdr:from>
    <xdr:to>
      <xdr:col>10</xdr:col>
      <xdr:colOff>165100</xdr:colOff>
      <xdr:row>76</xdr:row>
      <xdr:rowOff>80620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97147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8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93276</xdr:rowOff>
    </xdr:from>
    <xdr:to>
      <xdr:col>6</xdr:col>
      <xdr:colOff>38100</xdr:colOff>
      <xdr:row>77</xdr:row>
      <xdr:rowOff>23426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2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39953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9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73964</xdr:rowOff>
    </xdr:from>
    <xdr:to>
      <xdr:col>24</xdr:col>
      <xdr:colOff>114300</xdr:colOff>
      <xdr:row>76</xdr:row>
      <xdr:rowOff>4114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3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52391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11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133575</xdr:rowOff>
    </xdr:from>
    <xdr:to>
      <xdr:col>20</xdr:col>
      <xdr:colOff>38100</xdr:colOff>
      <xdr:row>75</xdr:row>
      <xdr:rowOff>63725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2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54852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13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68075</xdr:rowOff>
    </xdr:from>
    <xdr:to>
      <xdr:col>15</xdr:col>
      <xdr:colOff>101600</xdr:colOff>
      <xdr:row>76</xdr:row>
      <xdr:rowOff>169675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9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160802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19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18676</xdr:rowOff>
    </xdr:from>
    <xdr:to>
      <xdr:col>10</xdr:col>
      <xdr:colOff>165100</xdr:colOff>
      <xdr:row>77</xdr:row>
      <xdr:rowOff>120276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2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111403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13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76316</xdr:rowOff>
    </xdr:from>
    <xdr:to>
      <xdr:col>6</xdr:col>
      <xdr:colOff>38100</xdr:colOff>
      <xdr:row>78</xdr:row>
      <xdr:rowOff>6466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7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169043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70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23617</xdr:rowOff>
    </xdr:from>
    <xdr:to>
      <xdr:col>24</xdr:col>
      <xdr:colOff>62865</xdr:colOff>
      <xdr:row>97</xdr:row>
      <xdr:rowOff>54364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54117"/>
          <a:ext cx="1270" cy="1230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58191</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6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54364</xdr:rowOff>
    </xdr:from>
    <xdr:to>
      <xdr:col>24</xdr:col>
      <xdr:colOff>152400</xdr:colOff>
      <xdr:row>97</xdr:row>
      <xdr:rowOff>54364</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68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141744</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2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23617</xdr:rowOff>
    </xdr:from>
    <xdr:to>
      <xdr:col>24</xdr:col>
      <xdr:colOff>152400</xdr:colOff>
      <xdr:row>90</xdr:row>
      <xdr:rowOff>23617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54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135996</xdr:rowOff>
    </xdr:from>
    <xdr:to>
      <xdr:col>24</xdr:col>
      <xdr:colOff>63500</xdr:colOff>
      <xdr:row>94</xdr:row>
      <xdr:rowOff>161006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252296"/>
          <a:ext cx="838200" cy="2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46192</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58195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23315</xdr:rowOff>
    </xdr:from>
    <xdr:to>
      <xdr:col>24</xdr:col>
      <xdr:colOff>114300</xdr:colOff>
      <xdr:row>93</xdr:row>
      <xdr:rowOff>124915</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596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135996</xdr:rowOff>
    </xdr:from>
    <xdr:to>
      <xdr:col>19</xdr:col>
      <xdr:colOff>177800</xdr:colOff>
      <xdr:row>96</xdr:row>
      <xdr:rowOff>113846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252296"/>
          <a:ext cx="889000" cy="32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3518</xdr:rowOff>
    </xdr:from>
    <xdr:to>
      <xdr:col>20</xdr:col>
      <xdr:colOff>38100</xdr:colOff>
      <xdr:row>93</xdr:row>
      <xdr:rowOff>105118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594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121645</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572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38407</xdr:rowOff>
    </xdr:from>
    <xdr:to>
      <xdr:col>15</xdr:col>
      <xdr:colOff>50800</xdr:colOff>
      <xdr:row>96</xdr:row>
      <xdr:rowOff>113846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326157"/>
          <a:ext cx="889000" cy="24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159263</xdr:rowOff>
    </xdr:from>
    <xdr:to>
      <xdr:col>15</xdr:col>
      <xdr:colOff>101600</xdr:colOff>
      <xdr:row>94</xdr:row>
      <xdr:rowOff>89413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10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105940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587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65954</xdr:rowOff>
    </xdr:from>
    <xdr:to>
      <xdr:col>10</xdr:col>
      <xdr:colOff>114300</xdr:colOff>
      <xdr:row>95</xdr:row>
      <xdr:rowOff>38407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182254"/>
          <a:ext cx="889000" cy="14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81059</xdr:rowOff>
    </xdr:from>
    <xdr:to>
      <xdr:col>10</xdr:col>
      <xdr:colOff>165100</xdr:colOff>
      <xdr:row>95</xdr:row>
      <xdr:rowOff>11209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19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27736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597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137934</xdr:rowOff>
    </xdr:from>
    <xdr:to>
      <xdr:col>6</xdr:col>
      <xdr:colOff>38100</xdr:colOff>
      <xdr:row>95</xdr:row>
      <xdr:rowOff>68084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25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59211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4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110206</xdr:rowOff>
    </xdr:from>
    <xdr:to>
      <xdr:col>24</xdr:col>
      <xdr:colOff>114300</xdr:colOff>
      <xdr:row>95</xdr:row>
      <xdr:rowOff>40356</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22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88633</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20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85196</xdr:rowOff>
    </xdr:from>
    <xdr:to>
      <xdr:col>20</xdr:col>
      <xdr:colOff>38100</xdr:colOff>
      <xdr:row>95</xdr:row>
      <xdr:rowOff>15346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20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6473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294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63046</xdr:rowOff>
    </xdr:from>
    <xdr:to>
      <xdr:col>15</xdr:col>
      <xdr:colOff>101600</xdr:colOff>
      <xdr:row>96</xdr:row>
      <xdr:rowOff>164646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52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155773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61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159057</xdr:rowOff>
    </xdr:from>
    <xdr:to>
      <xdr:col>10</xdr:col>
      <xdr:colOff>165100</xdr:colOff>
      <xdr:row>95</xdr:row>
      <xdr:rowOff>89207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27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80334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36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15154</xdr:rowOff>
    </xdr:from>
    <xdr:to>
      <xdr:col>6</xdr:col>
      <xdr:colOff>38100</xdr:colOff>
      <xdr:row>94</xdr:row>
      <xdr:rowOff>116754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13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133281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590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142313</xdr:rowOff>
    </xdr:from>
    <xdr:to>
      <xdr:col>54</xdr:col>
      <xdr:colOff>189865</xdr:colOff>
      <xdr:row>39</xdr:row>
      <xdr:rowOff>98878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85813"/>
          <a:ext cx="1270" cy="149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88990</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6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142313</xdr:rowOff>
    </xdr:from>
    <xdr:to>
      <xdr:col>55</xdr:col>
      <xdr:colOff>88900</xdr:colOff>
      <xdr:row>30</xdr:row>
      <xdr:rowOff>142313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8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145905</xdr:rowOff>
    </xdr:from>
    <xdr:to>
      <xdr:col>55</xdr:col>
      <xdr:colOff>0</xdr:colOff>
      <xdr:row>37</xdr:row>
      <xdr:rowOff>149824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489555"/>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9851</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524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149824</xdr:rowOff>
    </xdr:from>
    <xdr:to>
      <xdr:col>50</xdr:col>
      <xdr:colOff>114300</xdr:colOff>
      <xdr:row>37</xdr:row>
      <xdr:rowOff>154722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8750300" y="6493474"/>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17381</xdr:rowOff>
    </xdr:from>
    <xdr:to>
      <xdr:col>50</xdr:col>
      <xdr:colOff>165100</xdr:colOff>
      <xdr:row>38</xdr:row>
      <xdr:rowOff>118981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110108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62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94470</xdr:rowOff>
    </xdr:from>
    <xdr:to>
      <xdr:col>45</xdr:col>
      <xdr:colOff>177800</xdr:colOff>
      <xdr:row>37</xdr:row>
      <xdr:rowOff>154722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438120"/>
          <a:ext cx="889000" cy="6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143745</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65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94470</xdr:rowOff>
    </xdr:from>
    <xdr:to>
      <xdr:col>41</xdr:col>
      <xdr:colOff>50800</xdr:colOff>
      <xdr:row>37</xdr:row>
      <xdr:rowOff>97899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43812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72898</xdr:rowOff>
    </xdr:from>
    <xdr:to>
      <xdr:col>41</xdr:col>
      <xdr:colOff>101600</xdr:colOff>
      <xdr:row>39</xdr:row>
      <xdr:rowOff>3048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165625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680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69469</xdr:rowOff>
    </xdr:from>
    <xdr:to>
      <xdr:col>36</xdr:col>
      <xdr:colOff>165100</xdr:colOff>
      <xdr:row>38</xdr:row>
      <xdr:rowOff>171069</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162196</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67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95105</xdr:rowOff>
    </xdr:from>
    <xdr:to>
      <xdr:col>55</xdr:col>
      <xdr:colOff>50800</xdr:colOff>
      <xdr:row>38</xdr:row>
      <xdr:rowOff>25255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43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117982</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29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99024</xdr:rowOff>
    </xdr:from>
    <xdr:to>
      <xdr:col>50</xdr:col>
      <xdr:colOff>165100</xdr:colOff>
      <xdr:row>38</xdr:row>
      <xdr:rowOff>29173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4426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45701</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621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103922</xdr:rowOff>
    </xdr:from>
    <xdr:to>
      <xdr:col>46</xdr:col>
      <xdr:colOff>38100</xdr:colOff>
      <xdr:row>38</xdr:row>
      <xdr:rowOff>34072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44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50599</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622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43670</xdr:rowOff>
    </xdr:from>
    <xdr:to>
      <xdr:col>41</xdr:col>
      <xdr:colOff>101600</xdr:colOff>
      <xdr:row>37</xdr:row>
      <xdr:rowOff>145270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38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161797</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6162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47099</xdr:rowOff>
    </xdr:from>
    <xdr:to>
      <xdr:col>36</xdr:col>
      <xdr:colOff>165100</xdr:colOff>
      <xdr:row>37</xdr:row>
      <xdr:rowOff>148699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39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165226</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616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80149</xdr:rowOff>
    </xdr:from>
    <xdr:to>
      <xdr:col>54</xdr:col>
      <xdr:colOff>189865</xdr:colOff>
      <xdr:row>58</xdr:row>
      <xdr:rowOff>33839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52649"/>
          <a:ext cx="1270" cy="132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37666</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998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33839</xdr:rowOff>
    </xdr:from>
    <xdr:to>
      <xdr:col>55</xdr:col>
      <xdr:colOff>88900</xdr:colOff>
      <xdr:row>58</xdr:row>
      <xdr:rowOff>33839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997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26826</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2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80149</xdr:rowOff>
    </xdr:from>
    <xdr:to>
      <xdr:col>55</xdr:col>
      <xdr:colOff>88900</xdr:colOff>
      <xdr:row>50</xdr:row>
      <xdr:rowOff>80149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5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73082</xdr:rowOff>
    </xdr:from>
    <xdr:to>
      <xdr:col>55</xdr:col>
      <xdr:colOff>0</xdr:colOff>
      <xdr:row>54</xdr:row>
      <xdr:rowOff>91751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331382"/>
          <a:ext cx="8382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75499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333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97072</xdr:rowOff>
    </xdr:from>
    <xdr:to>
      <xdr:col>55</xdr:col>
      <xdr:colOff>50800</xdr:colOff>
      <xdr:row>55</xdr:row>
      <xdr:rowOff>27222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35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117659</xdr:rowOff>
    </xdr:from>
    <xdr:to>
      <xdr:col>50</xdr:col>
      <xdr:colOff>114300</xdr:colOff>
      <xdr:row>54</xdr:row>
      <xdr:rowOff>73082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8861609"/>
          <a:ext cx="889000" cy="46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73013</xdr:rowOff>
    </xdr:from>
    <xdr:to>
      <xdr:col>50</xdr:col>
      <xdr:colOff>165100</xdr:colOff>
      <xdr:row>55</xdr:row>
      <xdr:rowOff>3163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33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165740</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42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117659</xdr:rowOff>
    </xdr:from>
    <xdr:to>
      <xdr:col>45</xdr:col>
      <xdr:colOff>177800</xdr:colOff>
      <xdr:row>52</xdr:row>
      <xdr:rowOff>122803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8861609"/>
          <a:ext cx="889000" cy="17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62726</xdr:rowOff>
    </xdr:from>
    <xdr:to>
      <xdr:col>46</xdr:col>
      <xdr:colOff>38100</xdr:colOff>
      <xdr:row>54</xdr:row>
      <xdr:rowOff>164326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32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155453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41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122803</xdr:rowOff>
    </xdr:from>
    <xdr:to>
      <xdr:col>41</xdr:col>
      <xdr:colOff>50800</xdr:colOff>
      <xdr:row>54</xdr:row>
      <xdr:rowOff>87903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038203"/>
          <a:ext cx="889000" cy="30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82080</xdr:rowOff>
    </xdr:from>
    <xdr:to>
      <xdr:col>41</xdr:col>
      <xdr:colOff>101600</xdr:colOff>
      <xdr:row>55</xdr:row>
      <xdr:rowOff>12230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34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3357</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43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18377</xdr:rowOff>
    </xdr:from>
    <xdr:to>
      <xdr:col>36</xdr:col>
      <xdr:colOff>165100</xdr:colOff>
      <xdr:row>55</xdr:row>
      <xdr:rowOff>119977</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44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111104</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54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40951</xdr:rowOff>
    </xdr:from>
    <xdr:to>
      <xdr:col>55</xdr:col>
      <xdr:colOff>50800</xdr:colOff>
      <xdr:row>54</xdr:row>
      <xdr:rowOff>142551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29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63828</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15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22282</xdr:rowOff>
    </xdr:from>
    <xdr:to>
      <xdr:col>50</xdr:col>
      <xdr:colOff>165100</xdr:colOff>
      <xdr:row>54</xdr:row>
      <xdr:rowOff>123882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28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140409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05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66859</xdr:rowOff>
    </xdr:from>
    <xdr:to>
      <xdr:col>46</xdr:col>
      <xdr:colOff>38100</xdr:colOff>
      <xdr:row>51</xdr:row>
      <xdr:rowOff>168459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881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13536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858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72003</xdr:rowOff>
    </xdr:from>
    <xdr:to>
      <xdr:col>41</xdr:col>
      <xdr:colOff>101600</xdr:colOff>
      <xdr:row>53</xdr:row>
      <xdr:rowOff>2153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898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18680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8762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37103</xdr:rowOff>
    </xdr:from>
    <xdr:to>
      <xdr:col>36</xdr:col>
      <xdr:colOff>165100</xdr:colOff>
      <xdr:row>54</xdr:row>
      <xdr:rowOff>138703</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29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155230</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07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72050</xdr:rowOff>
    </xdr:from>
    <xdr:to>
      <xdr:col>54</xdr:col>
      <xdr:colOff>189865</xdr:colOff>
      <xdr:row>78</xdr:row>
      <xdr:rowOff>164001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73550"/>
          <a:ext cx="1270" cy="1463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167828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4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164001</xdr:rowOff>
    </xdr:from>
    <xdr:to>
      <xdr:col>55</xdr:col>
      <xdr:colOff>88900</xdr:colOff>
      <xdr:row>78</xdr:row>
      <xdr:rowOff>164001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7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18727</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4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72050</xdr:rowOff>
    </xdr:from>
    <xdr:to>
      <xdr:col>55</xdr:col>
      <xdr:colOff>88900</xdr:colOff>
      <xdr:row>70</xdr:row>
      <xdr:rowOff>72050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7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75837</xdr:rowOff>
    </xdr:from>
    <xdr:to>
      <xdr:col>55</xdr:col>
      <xdr:colOff>0</xdr:colOff>
      <xdr:row>77</xdr:row>
      <xdr:rowOff>128209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277487"/>
          <a:ext cx="838200" cy="5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90868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21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67991</xdr:rowOff>
    </xdr:from>
    <xdr:to>
      <xdr:col>55</xdr:col>
      <xdr:colOff>50800</xdr:colOff>
      <xdr:row>77</xdr:row>
      <xdr:rowOff>169591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6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42934</xdr:rowOff>
    </xdr:from>
    <xdr:to>
      <xdr:col>50</xdr:col>
      <xdr:colOff>114300</xdr:colOff>
      <xdr:row>77</xdr:row>
      <xdr:rowOff>75837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244584"/>
          <a:ext cx="889000" cy="3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155491</xdr:rowOff>
    </xdr:from>
    <xdr:to>
      <xdr:col>50</xdr:col>
      <xdr:colOff>165100</xdr:colOff>
      <xdr:row>78</xdr:row>
      <xdr:rowOff>85641</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35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76768</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44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42934</xdr:rowOff>
    </xdr:from>
    <xdr:to>
      <xdr:col>45</xdr:col>
      <xdr:colOff>177800</xdr:colOff>
      <xdr:row>77</xdr:row>
      <xdr:rowOff>135973</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244584"/>
          <a:ext cx="889000" cy="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110030</xdr:rowOff>
    </xdr:from>
    <xdr:to>
      <xdr:col>46</xdr:col>
      <xdr:colOff>38100</xdr:colOff>
      <xdr:row>78</xdr:row>
      <xdr:rowOff>40180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3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31307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40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130290</xdr:rowOff>
    </xdr:from>
    <xdr:to>
      <xdr:col>41</xdr:col>
      <xdr:colOff>50800</xdr:colOff>
      <xdr:row>77</xdr:row>
      <xdr:rowOff>135973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331940"/>
          <a:ext cx="889000" cy="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12517</xdr:rowOff>
    </xdr:from>
    <xdr:to>
      <xdr:col>41</xdr:col>
      <xdr:colOff>101600</xdr:colOff>
      <xdr:row>78</xdr:row>
      <xdr:rowOff>114117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105244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4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170472</xdr:rowOff>
    </xdr:from>
    <xdr:to>
      <xdr:col>36</xdr:col>
      <xdr:colOff>165100</xdr:colOff>
      <xdr:row>78</xdr:row>
      <xdr:rowOff>100622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91749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46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77409</xdr:rowOff>
    </xdr:from>
    <xdr:to>
      <xdr:col>55</xdr:col>
      <xdr:colOff>50800</xdr:colOff>
      <xdr:row>78</xdr:row>
      <xdr:rowOff>7559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7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55836</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5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25037</xdr:rowOff>
    </xdr:from>
    <xdr:to>
      <xdr:col>50</xdr:col>
      <xdr:colOff>165100</xdr:colOff>
      <xdr:row>77</xdr:row>
      <xdr:rowOff>126637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22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143164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00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163584</xdr:rowOff>
    </xdr:from>
    <xdr:to>
      <xdr:col>46</xdr:col>
      <xdr:colOff>38100</xdr:colOff>
      <xdr:row>77</xdr:row>
      <xdr:rowOff>93734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19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110261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96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85173</xdr:rowOff>
    </xdr:from>
    <xdr:to>
      <xdr:col>41</xdr:col>
      <xdr:colOff>101600</xdr:colOff>
      <xdr:row>78</xdr:row>
      <xdr:rowOff>15323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28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31850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06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79490</xdr:rowOff>
    </xdr:from>
    <xdr:to>
      <xdr:col>36</xdr:col>
      <xdr:colOff>165100</xdr:colOff>
      <xdr:row>78</xdr:row>
      <xdr:rowOff>9640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2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26167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05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157327</xdr:rowOff>
    </xdr:from>
    <xdr:to>
      <xdr:col>54</xdr:col>
      <xdr:colOff>189865</xdr:colOff>
      <xdr:row>99</xdr:row>
      <xdr:rowOff>99454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87827"/>
          <a:ext cx="1270" cy="148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103281</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07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99454</xdr:rowOff>
    </xdr:from>
    <xdr:to>
      <xdr:col>55</xdr:col>
      <xdr:colOff>88900</xdr:colOff>
      <xdr:row>99</xdr:row>
      <xdr:rowOff>99454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07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104004</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6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157327</xdr:rowOff>
    </xdr:from>
    <xdr:to>
      <xdr:col>55</xdr:col>
      <xdr:colOff>88900</xdr:colOff>
      <xdr:row>90</xdr:row>
      <xdr:rowOff>157327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87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142900</xdr:rowOff>
    </xdr:from>
    <xdr:to>
      <xdr:col>55</xdr:col>
      <xdr:colOff>0</xdr:colOff>
      <xdr:row>96</xdr:row>
      <xdr:rowOff>152540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602100"/>
          <a:ext cx="838200" cy="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102658</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90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79781</xdr:rowOff>
    </xdr:from>
    <xdr:to>
      <xdr:col>55</xdr:col>
      <xdr:colOff>50800</xdr:colOff>
      <xdr:row>97</xdr:row>
      <xdr:rowOff>9931</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152540</xdr:rowOff>
    </xdr:from>
    <xdr:to>
      <xdr:col>50</xdr:col>
      <xdr:colOff>114300</xdr:colOff>
      <xdr:row>97</xdr:row>
      <xdr:rowOff>33858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611740"/>
          <a:ext cx="889000" cy="5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120371</xdr:rowOff>
    </xdr:from>
    <xdr:to>
      <xdr:col>50</xdr:col>
      <xdr:colOff>165100</xdr:colOff>
      <xdr:row>97</xdr:row>
      <xdr:rowOff>50521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57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41648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67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33858</xdr:rowOff>
    </xdr:from>
    <xdr:to>
      <xdr:col>45</xdr:col>
      <xdr:colOff>177800</xdr:colOff>
      <xdr:row>98</xdr:row>
      <xdr:rowOff>63398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664508"/>
          <a:ext cx="889000" cy="20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77636</xdr:rowOff>
    </xdr:from>
    <xdr:to>
      <xdr:col>46</xdr:col>
      <xdr:colOff>38100</xdr:colOff>
      <xdr:row>95</xdr:row>
      <xdr:rowOff>7786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19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24313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596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164</xdr:rowOff>
    </xdr:from>
    <xdr:to>
      <xdr:col>41</xdr:col>
      <xdr:colOff>50800</xdr:colOff>
      <xdr:row>98</xdr:row>
      <xdr:rowOff>63398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459364"/>
          <a:ext cx="889000" cy="40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20993</xdr:rowOff>
    </xdr:from>
    <xdr:to>
      <xdr:col>41</xdr:col>
      <xdr:colOff>101600</xdr:colOff>
      <xdr:row>95</xdr:row>
      <xdr:rowOff>122593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139120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0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56795</xdr:rowOff>
    </xdr:from>
    <xdr:to>
      <xdr:col>36</xdr:col>
      <xdr:colOff>165100</xdr:colOff>
      <xdr:row>97</xdr:row>
      <xdr:rowOff>158395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8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149522</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7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92100</xdr:rowOff>
    </xdr:from>
    <xdr:to>
      <xdr:col>55</xdr:col>
      <xdr:colOff>50800</xdr:colOff>
      <xdr:row>97</xdr:row>
      <xdr:rowOff>22250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55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70527</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52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101740</xdr:rowOff>
    </xdr:from>
    <xdr:to>
      <xdr:col>50</xdr:col>
      <xdr:colOff>165100</xdr:colOff>
      <xdr:row>97</xdr:row>
      <xdr:rowOff>31890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48417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33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154508</xdr:rowOff>
    </xdr:from>
    <xdr:to>
      <xdr:col>46</xdr:col>
      <xdr:colOff>38100</xdr:colOff>
      <xdr:row>97</xdr:row>
      <xdr:rowOff>84658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1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75785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70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12598</xdr:rowOff>
    </xdr:from>
    <xdr:to>
      <xdr:col>41</xdr:col>
      <xdr:colOff>101600</xdr:colOff>
      <xdr:row>98</xdr:row>
      <xdr:rowOff>114198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1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105325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90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120814</xdr:rowOff>
    </xdr:from>
    <xdr:to>
      <xdr:col>36</xdr:col>
      <xdr:colOff>165100</xdr:colOff>
      <xdr:row>96</xdr:row>
      <xdr:rowOff>50964</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40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67491</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18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28601</xdr:rowOff>
    </xdr:from>
    <xdr:to>
      <xdr:col>85</xdr:col>
      <xdr:colOff>126364</xdr:colOff>
      <xdr:row>38</xdr:row>
      <xdr:rowOff>26315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43551"/>
          <a:ext cx="1269"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30142</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5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26315</xdr:rowOff>
    </xdr:from>
    <xdr:to>
      <xdr:col>86</xdr:col>
      <xdr:colOff>25400</xdr:colOff>
      <xdr:row>38</xdr:row>
      <xdr:rowOff>26315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54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146728</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1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28601</xdr:rowOff>
    </xdr:from>
    <xdr:to>
      <xdr:col>86</xdr:col>
      <xdr:colOff>25400</xdr:colOff>
      <xdr:row>31</xdr:row>
      <xdr:rowOff>28601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28639</xdr:rowOff>
    </xdr:from>
    <xdr:to>
      <xdr:col>85</xdr:col>
      <xdr:colOff>127000</xdr:colOff>
      <xdr:row>37</xdr:row>
      <xdr:rowOff>110973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372289"/>
          <a:ext cx="838200" cy="8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120045</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5949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97168</xdr:rowOff>
    </xdr:from>
    <xdr:to>
      <xdr:col>85</xdr:col>
      <xdr:colOff>177800</xdr:colOff>
      <xdr:row>36</xdr:row>
      <xdr:rowOff>27318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09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110973</xdr:rowOff>
    </xdr:from>
    <xdr:to>
      <xdr:col>81</xdr:col>
      <xdr:colOff>50800</xdr:colOff>
      <xdr:row>37</xdr:row>
      <xdr:rowOff>116954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454623"/>
          <a:ext cx="889000" cy="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61125</xdr:rowOff>
    </xdr:from>
    <xdr:to>
      <xdr:col>81</xdr:col>
      <xdr:colOff>101600</xdr:colOff>
      <xdr:row>35</xdr:row>
      <xdr:rowOff>162725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06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7802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83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116954</xdr:rowOff>
    </xdr:from>
    <xdr:to>
      <xdr:col>76</xdr:col>
      <xdr:colOff>114300</xdr:colOff>
      <xdr:row>37</xdr:row>
      <xdr:rowOff>127622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460604"/>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153365</xdr:rowOff>
    </xdr:from>
    <xdr:to>
      <xdr:col>76</xdr:col>
      <xdr:colOff>165100</xdr:colOff>
      <xdr:row>35</xdr:row>
      <xdr:rowOff>83515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598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100042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75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127622</xdr:rowOff>
    </xdr:from>
    <xdr:to>
      <xdr:col>71</xdr:col>
      <xdr:colOff>177800</xdr:colOff>
      <xdr:row>37</xdr:row>
      <xdr:rowOff>155549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471272"/>
          <a:ext cx="889000" cy="2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53086</xdr:rowOff>
    </xdr:from>
    <xdr:to>
      <xdr:col>72</xdr:col>
      <xdr:colOff>38100</xdr:colOff>
      <xdr:row>35</xdr:row>
      <xdr:rowOff>154686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171213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8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130277</xdr:rowOff>
    </xdr:from>
    <xdr:to>
      <xdr:col>67</xdr:col>
      <xdr:colOff>101600</xdr:colOff>
      <xdr:row>36</xdr:row>
      <xdr:rowOff>60427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13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76954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590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149289</xdr:rowOff>
    </xdr:from>
    <xdr:to>
      <xdr:col>85</xdr:col>
      <xdr:colOff>177800</xdr:colOff>
      <xdr:row>37</xdr:row>
      <xdr:rowOff>79439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32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127716</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29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60173</xdr:rowOff>
    </xdr:from>
    <xdr:to>
      <xdr:col>81</xdr:col>
      <xdr:colOff>101600</xdr:colOff>
      <xdr:row>37</xdr:row>
      <xdr:rowOff>161773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0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152899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49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66154</xdr:rowOff>
    </xdr:from>
    <xdr:to>
      <xdr:col>76</xdr:col>
      <xdr:colOff>165100</xdr:colOff>
      <xdr:row>37</xdr:row>
      <xdr:rowOff>167754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158881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0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76822</xdr:rowOff>
    </xdr:from>
    <xdr:to>
      <xdr:col>72</xdr:col>
      <xdr:colOff>38100</xdr:colOff>
      <xdr:row>38</xdr:row>
      <xdr:rowOff>6972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2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169549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104749</xdr:rowOff>
    </xdr:from>
    <xdr:to>
      <xdr:col>67</xdr:col>
      <xdr:colOff>101600</xdr:colOff>
      <xdr:row>38</xdr:row>
      <xdr:rowOff>34899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4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26026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4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169707</xdr:rowOff>
    </xdr:from>
    <xdr:to>
      <xdr:col>85</xdr:col>
      <xdr:colOff>126364</xdr:colOff>
      <xdr:row>59</xdr:row>
      <xdr:rowOff>92860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742207"/>
          <a:ext cx="1269" cy="1466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96687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21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92860</xdr:rowOff>
    </xdr:from>
    <xdr:to>
      <xdr:col>86</xdr:col>
      <xdr:colOff>25400</xdr:colOff>
      <xdr:row>59</xdr:row>
      <xdr:rowOff>92860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20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116384</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1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169707</xdr:rowOff>
    </xdr:from>
    <xdr:to>
      <xdr:col>86</xdr:col>
      <xdr:colOff>25400</xdr:colOff>
      <xdr:row>50</xdr:row>
      <xdr:rowOff>169707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742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76767</xdr:rowOff>
    </xdr:from>
    <xdr:to>
      <xdr:col>85</xdr:col>
      <xdr:colOff>127000</xdr:colOff>
      <xdr:row>58</xdr:row>
      <xdr:rowOff>35092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849417"/>
          <a:ext cx="838200" cy="12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86682</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859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108255</xdr:rowOff>
    </xdr:from>
    <xdr:to>
      <xdr:col>85</xdr:col>
      <xdr:colOff>177800</xdr:colOff>
      <xdr:row>58</xdr:row>
      <xdr:rowOff>38405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88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35092</xdr:rowOff>
    </xdr:from>
    <xdr:to>
      <xdr:col>81</xdr:col>
      <xdr:colOff>50800</xdr:colOff>
      <xdr:row>58</xdr:row>
      <xdr:rowOff>145819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979192"/>
          <a:ext cx="889000" cy="11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40223</xdr:rowOff>
    </xdr:from>
    <xdr:to>
      <xdr:col>81</xdr:col>
      <xdr:colOff>101600</xdr:colOff>
      <xdr:row>58</xdr:row>
      <xdr:rowOff>141823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984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132950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1007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145819</xdr:rowOff>
    </xdr:from>
    <xdr:to>
      <xdr:col>76</xdr:col>
      <xdr:colOff>114300</xdr:colOff>
      <xdr:row>58</xdr:row>
      <xdr:rowOff>147351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10089919"/>
          <a:ext cx="889000" cy="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171074</xdr:rowOff>
    </xdr:from>
    <xdr:to>
      <xdr:col>76</xdr:col>
      <xdr:colOff>165100</xdr:colOff>
      <xdr:row>58</xdr:row>
      <xdr:rowOff>101224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94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117751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71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147351</xdr:rowOff>
    </xdr:from>
    <xdr:to>
      <xdr:col>71</xdr:col>
      <xdr:colOff>177800</xdr:colOff>
      <xdr:row>59</xdr:row>
      <xdr:rowOff>23723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10091451"/>
          <a:ext cx="889000" cy="4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134544</xdr:rowOff>
    </xdr:from>
    <xdr:to>
      <xdr:col>72</xdr:col>
      <xdr:colOff>38100</xdr:colOff>
      <xdr:row>58</xdr:row>
      <xdr:rowOff>64694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9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81221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6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91628</xdr:rowOff>
    </xdr:from>
    <xdr:to>
      <xdr:col>67</xdr:col>
      <xdr:colOff>101600</xdr:colOff>
      <xdr:row>59</xdr:row>
      <xdr:rowOff>21778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1003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38305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810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25967</xdr:rowOff>
    </xdr:from>
    <xdr:to>
      <xdr:col>85</xdr:col>
      <xdr:colOff>177800</xdr:colOff>
      <xdr:row>57</xdr:row>
      <xdr:rowOff>127567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9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48844</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65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155742</xdr:rowOff>
    </xdr:from>
    <xdr:to>
      <xdr:col>81</xdr:col>
      <xdr:colOff>101600</xdr:colOff>
      <xdr:row>58</xdr:row>
      <xdr:rowOff>85892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92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102419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70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95019</xdr:rowOff>
    </xdr:from>
    <xdr:to>
      <xdr:col>76</xdr:col>
      <xdr:colOff>165100</xdr:colOff>
      <xdr:row>59</xdr:row>
      <xdr:rowOff>25169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1003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16296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1013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96551</xdr:rowOff>
    </xdr:from>
    <xdr:to>
      <xdr:col>72</xdr:col>
      <xdr:colOff>38100</xdr:colOff>
      <xdr:row>59</xdr:row>
      <xdr:rowOff>26701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1004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17828</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1013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144373</xdr:rowOff>
    </xdr:from>
    <xdr:to>
      <xdr:col>67</xdr:col>
      <xdr:colOff>101600</xdr:colOff>
      <xdr:row>59</xdr:row>
      <xdr:rowOff>74523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1008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65650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18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166256</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67756"/>
          <a:ext cx="1269" cy="1421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112933</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4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166256</xdr:rowOff>
    </xdr:from>
    <xdr:to>
      <xdr:col>86</xdr:col>
      <xdr:colOff>25400</xdr:colOff>
      <xdr:row>70</xdr:row>
      <xdr:rowOff>166256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6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138405</xdr:rowOff>
    </xdr:from>
    <xdr:to>
      <xdr:col>85</xdr:col>
      <xdr:colOff>127000</xdr:colOff>
      <xdr:row>79</xdr:row>
      <xdr:rowOff>43687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2997155"/>
          <a:ext cx="838200" cy="59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121581</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323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143154</xdr:rowOff>
    </xdr:from>
    <xdr:to>
      <xdr:col>85</xdr:col>
      <xdr:colOff>177800</xdr:colOff>
      <xdr:row>78</xdr:row>
      <xdr:rowOff>73304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4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32258</xdr:rowOff>
    </xdr:from>
    <xdr:to>
      <xdr:col>81</xdr:col>
      <xdr:colOff>50800</xdr:colOff>
      <xdr:row>79</xdr:row>
      <xdr:rowOff>43687</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76808"/>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138392</xdr:rowOff>
    </xdr:from>
    <xdr:to>
      <xdr:col>81</xdr:col>
      <xdr:colOff>101600</xdr:colOff>
      <xdr:row>78</xdr:row>
      <xdr:rowOff>68542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34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85069</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11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32258</xdr:rowOff>
    </xdr:from>
    <xdr:to>
      <xdr:col>76</xdr:col>
      <xdr:colOff>114300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76808"/>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105893</xdr:rowOff>
    </xdr:from>
    <xdr:to>
      <xdr:col>76</xdr:col>
      <xdr:colOff>165100</xdr:colOff>
      <xdr:row>75</xdr:row>
      <xdr:rowOff>36043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279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52570</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256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60249</xdr:rowOff>
    </xdr:from>
    <xdr:to>
      <xdr:col>72</xdr:col>
      <xdr:colOff>38100</xdr:colOff>
      <xdr:row>75</xdr:row>
      <xdr:rowOff>161849</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291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6926</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269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39446</xdr:rowOff>
    </xdr:from>
    <xdr:to>
      <xdr:col>67</xdr:col>
      <xdr:colOff>101600</xdr:colOff>
      <xdr:row>78</xdr:row>
      <xdr:rowOff>141046</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12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157573</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18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87605</xdr:rowOff>
    </xdr:from>
    <xdr:to>
      <xdr:col>85</xdr:col>
      <xdr:colOff>177800</xdr:colOff>
      <xdr:row>76</xdr:row>
      <xdr:rowOff>17754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29463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110482</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279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164337</xdr:rowOff>
    </xdr:from>
    <xdr:to>
      <xdr:col>81</xdr:col>
      <xdr:colOff>101600</xdr:colOff>
      <xdr:row>79</xdr:row>
      <xdr:rowOff>94487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85614</xdr:rowOff>
    </xdr:from>
    <xdr:ext cx="313932"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24333" y="136301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152908</xdr:rowOff>
    </xdr:from>
    <xdr:to>
      <xdr:col>76</xdr:col>
      <xdr:colOff>165100</xdr:colOff>
      <xdr:row>79</xdr:row>
      <xdr:rowOff>83058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2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74185</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618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164486</xdr:rowOff>
    </xdr:from>
    <xdr:to>
      <xdr:col>85</xdr:col>
      <xdr:colOff>126364</xdr:colOff>
      <xdr:row>98</xdr:row>
      <xdr:rowOff>75136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423536"/>
          <a:ext cx="1269" cy="145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78963</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88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75136</xdr:rowOff>
    </xdr:from>
    <xdr:to>
      <xdr:col>86</xdr:col>
      <xdr:colOff>25400</xdr:colOff>
      <xdr:row>98</xdr:row>
      <xdr:rowOff>75136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87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111163</xdr:rowOff>
    </xdr:from>
    <xdr:ext cx="599010"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19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164486</xdr:rowOff>
    </xdr:from>
    <xdr:to>
      <xdr:col>86</xdr:col>
      <xdr:colOff>25400</xdr:colOff>
      <xdr:row>89</xdr:row>
      <xdr:rowOff>164486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42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95710</xdr:rowOff>
    </xdr:from>
    <xdr:to>
      <xdr:col>85</xdr:col>
      <xdr:colOff>127000</xdr:colOff>
      <xdr:row>94</xdr:row>
      <xdr:rowOff>125625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6212010"/>
          <a:ext cx="838200" cy="2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69972</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186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91545</xdr:rowOff>
    </xdr:from>
    <xdr:to>
      <xdr:col>85</xdr:col>
      <xdr:colOff>177800</xdr:colOff>
      <xdr:row>95</xdr:row>
      <xdr:rowOff>21695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20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125625</xdr:rowOff>
    </xdr:from>
    <xdr:to>
      <xdr:col>81</xdr:col>
      <xdr:colOff>50800</xdr:colOff>
      <xdr:row>95</xdr:row>
      <xdr:rowOff>18836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4592300" y="16241925"/>
          <a:ext cx="889000" cy="6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101212</xdr:rowOff>
    </xdr:from>
    <xdr:to>
      <xdr:col>81</xdr:col>
      <xdr:colOff>101600</xdr:colOff>
      <xdr:row>95</xdr:row>
      <xdr:rowOff>31362</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217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22489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31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18836</xdr:rowOff>
    </xdr:from>
    <xdr:to>
      <xdr:col>76</xdr:col>
      <xdr:colOff>114300</xdr:colOff>
      <xdr:row>95</xdr:row>
      <xdr:rowOff>50171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3703300" y="16306586"/>
          <a:ext cx="889000" cy="3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46332</xdr:rowOff>
    </xdr:from>
    <xdr:to>
      <xdr:col>76</xdr:col>
      <xdr:colOff>165100</xdr:colOff>
      <xdr:row>94</xdr:row>
      <xdr:rowOff>147932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16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164459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593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50171</xdr:rowOff>
    </xdr:from>
    <xdr:to>
      <xdr:col>71</xdr:col>
      <xdr:colOff>177800</xdr:colOff>
      <xdr:row>95</xdr:row>
      <xdr:rowOff>82860</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2814300" y="16337921"/>
          <a:ext cx="889000" cy="3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116593</xdr:rowOff>
    </xdr:from>
    <xdr:to>
      <xdr:col>72</xdr:col>
      <xdr:colOff>38100</xdr:colOff>
      <xdr:row>95</xdr:row>
      <xdr:rowOff>46743</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2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63270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00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132857</xdr:rowOff>
    </xdr:from>
    <xdr:to>
      <xdr:col>67</xdr:col>
      <xdr:colOff>101600</xdr:colOff>
      <xdr:row>95</xdr:row>
      <xdr:rowOff>63007</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24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79534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02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44910</xdr:rowOff>
    </xdr:from>
    <xdr:to>
      <xdr:col>85</xdr:col>
      <xdr:colOff>177800</xdr:colOff>
      <xdr:row>94</xdr:row>
      <xdr:rowOff>146510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16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67787</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601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74825</xdr:rowOff>
    </xdr:from>
    <xdr:to>
      <xdr:col>81</xdr:col>
      <xdr:colOff>101600</xdr:colOff>
      <xdr:row>95</xdr:row>
      <xdr:rowOff>4975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19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21502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596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139486</xdr:rowOff>
    </xdr:from>
    <xdr:to>
      <xdr:col>76</xdr:col>
      <xdr:colOff>165100</xdr:colOff>
      <xdr:row>95</xdr:row>
      <xdr:rowOff>69636</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25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60763</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63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170821</xdr:rowOff>
    </xdr:from>
    <xdr:to>
      <xdr:col>72</xdr:col>
      <xdr:colOff>38100</xdr:colOff>
      <xdr:row>95</xdr:row>
      <xdr:rowOff>100971</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28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92098</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637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32060</xdr:rowOff>
    </xdr:from>
    <xdr:to>
      <xdr:col>67</xdr:col>
      <xdr:colOff>101600</xdr:colOff>
      <xdr:row>95</xdr:row>
      <xdr:rowOff>133660</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31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124787</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641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59690</xdr:rowOff>
    </xdr:from>
    <xdr:to>
      <xdr:col>116</xdr:col>
      <xdr:colOff>62864</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546090"/>
          <a:ext cx="1269"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159123</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674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6367</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32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59690</xdr:rowOff>
    </xdr:from>
    <xdr:to>
      <xdr:col>116</xdr:col>
      <xdr:colOff>152400</xdr:colOff>
      <xdr:row>32</xdr:row>
      <xdr:rowOff>59690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54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76573</xdr:rowOff>
    </xdr:from>
    <xdr:ext cx="313932"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4202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53696</xdr:rowOff>
    </xdr:from>
    <xdr:to>
      <xdr:col>116</xdr:col>
      <xdr:colOff>114300</xdr:colOff>
      <xdr:row>38</xdr:row>
      <xdr:rowOff>155296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161307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72441</xdr:rowOff>
    </xdr:from>
    <xdr:to>
      <xdr:col>107</xdr:col>
      <xdr:colOff>101600</xdr:colOff>
      <xdr:row>39</xdr:row>
      <xdr:rowOff>2591</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19118</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77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3861</xdr:rowOff>
    </xdr:from>
    <xdr:to>
      <xdr:col>102</xdr:col>
      <xdr:colOff>165100</xdr:colOff>
      <xdr:row>37</xdr:row>
      <xdr:rowOff>105461</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34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121988</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6122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72441</xdr:rowOff>
    </xdr:from>
    <xdr:to>
      <xdr:col>98</xdr:col>
      <xdr:colOff>38100</xdr:colOff>
      <xdr:row>39</xdr:row>
      <xdr:rowOff>2591</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19118</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99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32123</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5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総務費は、前年度比</a:t>
          </a:r>
          <a:r>
            <a:rPr kumimoji="1" lang="en-US" altLang="ja-JP" sz="1300">
              <a:latin typeface="ＭＳ Ｐゴシック" panose="020B0600070205080204" pitchFamily="50" charset="-128"/>
              <a:ea typeface="ＭＳ Ｐゴシック" panose="020B0600070205080204" pitchFamily="50" charset="-128"/>
            </a:rPr>
            <a:t>22,084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20.3</a:t>
          </a:r>
          <a:r>
            <a:rPr kumimoji="1" lang="ja-JP" altLang="en-US" sz="1300">
              <a:latin typeface="ＭＳ Ｐゴシック" panose="020B0600070205080204" pitchFamily="50" charset="-128"/>
              <a:ea typeface="ＭＳ Ｐゴシック" panose="020B0600070205080204" pitchFamily="50" charset="-128"/>
            </a:rPr>
            <a:t>％）の増加となっているが、ふるさと納税返礼品の費用の増が要因。</a:t>
          </a:r>
        </a:p>
        <a:p>
          <a:r>
            <a:rPr kumimoji="1" lang="ja-JP" altLang="en-US" sz="1300">
              <a:latin typeface="ＭＳ Ｐゴシック" panose="020B0600070205080204" pitchFamily="50" charset="-128"/>
              <a:ea typeface="ＭＳ Ｐゴシック" panose="020B0600070205080204" pitchFamily="50" charset="-128"/>
            </a:rPr>
            <a:t>　民生費は、前年度比</a:t>
          </a:r>
          <a:r>
            <a:rPr kumimoji="1" lang="en-US" altLang="ja-JP" sz="1300">
              <a:latin typeface="ＭＳ Ｐゴシック" panose="020B0600070205080204" pitchFamily="50" charset="-128"/>
              <a:ea typeface="ＭＳ Ｐゴシック" panose="020B0600070205080204" pitchFamily="50" charset="-128"/>
            </a:rPr>
            <a:t>10,274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％）の減少となっているが、</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に実施した子育て世帯への臨時特別給付金事業の終了が要因。</a:t>
          </a:r>
        </a:p>
        <a:p>
          <a:r>
            <a:rPr kumimoji="1" lang="ja-JP" altLang="en-US" sz="1300">
              <a:latin typeface="ＭＳ Ｐゴシック" panose="020B0600070205080204" pitchFamily="50" charset="-128"/>
              <a:ea typeface="ＭＳ Ｐゴシック" panose="020B0600070205080204" pitchFamily="50" charset="-128"/>
            </a:rPr>
            <a:t>　商工費は、前年度比</a:t>
          </a:r>
          <a:r>
            <a:rPr kumimoji="1" lang="en-US" altLang="ja-JP" sz="1300">
              <a:latin typeface="ＭＳ Ｐゴシック" panose="020B0600070205080204" pitchFamily="50" charset="-128"/>
              <a:ea typeface="ＭＳ Ｐゴシック" panose="020B0600070205080204" pitchFamily="50" charset="-128"/>
            </a:rPr>
            <a:t>6,873</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16.8</a:t>
          </a:r>
          <a:r>
            <a:rPr kumimoji="1" lang="ja-JP" altLang="en-US" sz="1300">
              <a:latin typeface="ＭＳ Ｐゴシック" panose="020B0600070205080204" pitchFamily="50" charset="-128"/>
              <a:ea typeface="ＭＳ Ｐゴシック" panose="020B0600070205080204" pitchFamily="50" charset="-128"/>
            </a:rPr>
            <a:t>％）の減少となっているが、</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の飲食店等営業時間短縮協力金や樽ケ橋遊園改修事業の完了による減が要因。</a:t>
          </a:r>
        </a:p>
        <a:p>
          <a:r>
            <a:rPr kumimoji="1" lang="ja-JP" altLang="en-US" sz="1300">
              <a:latin typeface="ＭＳ Ｐゴシック" panose="020B0600070205080204" pitchFamily="50" charset="-128"/>
              <a:ea typeface="ＭＳ Ｐゴシック" panose="020B0600070205080204" pitchFamily="50" charset="-128"/>
            </a:rPr>
            <a:t>　教育費は、前年度比</a:t>
          </a:r>
          <a:r>
            <a:rPr kumimoji="1" lang="en-US" altLang="ja-JP" sz="1300">
              <a:latin typeface="ＭＳ Ｐゴシック" panose="020B0600070205080204" pitchFamily="50" charset="-128"/>
              <a:ea typeface="ＭＳ Ｐゴシック" panose="020B0600070205080204" pitchFamily="50" charset="-128"/>
            </a:rPr>
            <a:t>17,031</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23.1</a:t>
          </a:r>
          <a:r>
            <a:rPr kumimoji="1" lang="ja-JP" altLang="en-US" sz="1300">
              <a:latin typeface="ＭＳ Ｐゴシック" panose="020B0600070205080204" pitchFamily="50" charset="-128"/>
              <a:ea typeface="ＭＳ Ｐゴシック" panose="020B0600070205080204" pitchFamily="50" charset="-128"/>
            </a:rPr>
            <a:t>％）の増加となっているが、小・中学校施設整備工事や中条小学校改築事業などによるものである。</a:t>
          </a:r>
        </a:p>
        <a:p>
          <a:r>
            <a:rPr kumimoji="1" lang="ja-JP" altLang="en-US" sz="1300">
              <a:latin typeface="ＭＳ Ｐゴシック" panose="020B0600070205080204" pitchFamily="50" charset="-128"/>
              <a:ea typeface="ＭＳ Ｐゴシック" panose="020B0600070205080204" pitchFamily="50" charset="-128"/>
            </a:rPr>
            <a:t>　災害復旧費は、住民一人当たり</a:t>
          </a:r>
          <a:r>
            <a:rPr kumimoji="1" lang="en-US" altLang="ja-JP" sz="1300">
              <a:latin typeface="ＭＳ Ｐゴシック" panose="020B0600070205080204" pitchFamily="50" charset="-128"/>
              <a:ea typeface="ＭＳ Ｐゴシック" panose="020B0600070205080204" pitchFamily="50" charset="-128"/>
            </a:rPr>
            <a:t>15,534</a:t>
          </a:r>
          <a:r>
            <a:rPr kumimoji="1" lang="ja-JP" altLang="en-US" sz="1300">
              <a:latin typeface="ＭＳ Ｐゴシック" panose="020B0600070205080204" pitchFamily="50" charset="-128"/>
              <a:ea typeface="ＭＳ Ｐゴシック" panose="020B0600070205080204" pitchFamily="50" charset="-128"/>
            </a:rPr>
            <a:t>円となっているが、主に令和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年８月豪雨災害の復旧事業によるものである。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新潟県胎内市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財政調整基金については、ふるさと納税寄附金が好調だったことにより積み立てを行うことが出来た。</a:t>
          </a:r>
        </a:p>
        <a:p>
          <a:r>
            <a:rPr kumimoji="1" lang="ja-JP" altLang="en-US" sz="1200">
              <a:latin typeface="ＭＳ ゴシック" pitchFamily="49" charset="-128"/>
              <a:ea typeface="ＭＳ ゴシック" pitchFamily="49" charset="-128"/>
            </a:rPr>
            <a:t>　実質収支額については、</a:t>
          </a:r>
          <a:r>
            <a:rPr kumimoji="1" lang="en-US" altLang="ja-JP" sz="1200">
              <a:latin typeface="ＭＳ ゴシック" pitchFamily="49" charset="-128"/>
              <a:ea typeface="ＭＳ ゴシック" pitchFamily="49" charset="-128"/>
            </a:rPr>
            <a:t>11.56</a:t>
          </a:r>
          <a:r>
            <a:rPr kumimoji="1" lang="ja-JP" altLang="en-US" sz="1200">
              <a:latin typeface="ＭＳ ゴシック" pitchFamily="49" charset="-128"/>
              <a:ea typeface="ＭＳ ゴシック" pitchFamily="49" charset="-128"/>
            </a:rPr>
            <a:t>％とふるさと納税寄附金が</a:t>
          </a:r>
          <a:r>
            <a:rPr kumimoji="1" lang="en-US" altLang="ja-JP" sz="1200">
              <a:latin typeface="ＭＳ ゴシック" pitchFamily="49" charset="-128"/>
              <a:ea typeface="ＭＳ ゴシック" pitchFamily="49" charset="-128"/>
            </a:rPr>
            <a:t>R02</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R03</a:t>
          </a:r>
          <a:r>
            <a:rPr kumimoji="1" lang="ja-JP" altLang="en-US" sz="1200">
              <a:latin typeface="ＭＳ ゴシック" pitchFamily="49" charset="-128"/>
              <a:ea typeface="ＭＳ ゴシック" pitchFamily="49" charset="-128"/>
            </a:rPr>
            <a:t>に引き続き好調だったことから大きくなっているが、</a:t>
          </a:r>
          <a:r>
            <a:rPr kumimoji="1" lang="en-US" altLang="ja-JP" sz="1200">
              <a:latin typeface="ＭＳ ゴシック" pitchFamily="49" charset="-128"/>
              <a:ea typeface="ＭＳ ゴシック" pitchFamily="49" charset="-128"/>
            </a:rPr>
            <a:t>R03</a:t>
          </a:r>
          <a:r>
            <a:rPr kumimoji="1" lang="ja-JP" altLang="en-US" sz="1200">
              <a:latin typeface="ＭＳ ゴシック" pitchFamily="49" charset="-128"/>
              <a:ea typeface="ＭＳ ゴシック" pitchFamily="49" charset="-128"/>
            </a:rPr>
            <a:t>年度比では令和４年８月豪雨の災害復旧事業の支出の影響により減少している。</a:t>
          </a:r>
        </a:p>
        <a:p>
          <a:r>
            <a:rPr kumimoji="1" lang="ja-JP" altLang="en-US" sz="1200">
              <a:latin typeface="ＭＳ ゴシック" pitchFamily="49" charset="-128"/>
              <a:ea typeface="ＭＳ ゴシック" pitchFamily="49" charset="-128"/>
            </a:rPr>
            <a:t>　今後も市税、国県支出金、ふるさと納税寄附金などの歳入確保に努め、歳出についても歳入に見合う規模となるように削減して圧縮を図る。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新潟県胎内市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全ての会計において、赤字は生じていない。ただし、公共下水道事業会計や農業集落排水事業会計などは、今後も経営の健全化に向けて経営改善などに注力する必要がある。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81</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82</v>
      </c>
      <c r="C2" s="176"/>
      <c r="D2" s="177"/>
    </row>
    <row r="3" spans="1:119" ht="18.75" customHeight="1" thickBot="1" x14ac:dyDescent="0.2">
      <c r="A3" s="175"/>
      <c r="B3" s="367" t="s">
        <v>83</v>
      </c>
      <c r="C3" s="368"/>
      <c r="D3" s="368"/>
      <c r="E3" s="369"/>
      <c r="F3" s="369"/>
      <c r="G3" s="369"/>
      <c r="H3" s="369"/>
      <c r="I3" s="369"/>
      <c r="J3" s="369"/>
      <c r="K3" s="369"/>
      <c r="L3" s="369" t="s">
        <v>84</v>
      </c>
      <c r="M3" s="369"/>
      <c r="N3" s="369"/>
      <c r="O3" s="369"/>
      <c r="P3" s="369"/>
      <c r="Q3" s="369"/>
      <c r="R3" s="376"/>
      <c r="S3" s="376"/>
      <c r="T3" s="376"/>
      <c r="U3" s="376"/>
      <c r="V3" s="377"/>
      <c r="W3" s="351" t="s">
        <v>85</v>
      </c>
      <c r="X3" s="352"/>
      <c r="Y3" s="352"/>
      <c r="Z3" s="352"/>
      <c r="AA3" s="352"/>
      <c r="AB3" s="368"/>
      <c r="AC3" s="376" t="s">
        <v>86</v>
      </c>
      <c r="AD3" s="352"/>
      <c r="AE3" s="352"/>
      <c r="AF3" s="352"/>
      <c r="AG3" s="352"/>
      <c r="AH3" s="352"/>
      <c r="AI3" s="352"/>
      <c r="AJ3" s="352"/>
      <c r="AK3" s="352"/>
      <c r="AL3" s="353"/>
      <c r="AM3" s="351" t="s">
        <v>87</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88</v>
      </c>
      <c r="BO3" s="352"/>
      <c r="BP3" s="352"/>
      <c r="BQ3" s="352"/>
      <c r="BR3" s="352"/>
      <c r="BS3" s="352"/>
      <c r="BT3" s="352"/>
      <c r="BU3" s="353"/>
      <c r="BV3" s="351" t="s">
        <v>89</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90</v>
      </c>
      <c r="CU3" s="352"/>
      <c r="CV3" s="352"/>
      <c r="CW3" s="352"/>
      <c r="CX3" s="352"/>
      <c r="CY3" s="352"/>
      <c r="CZ3" s="352"/>
      <c r="DA3" s="353"/>
      <c r="DB3" s="351" t="s">
        <v>91</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92</v>
      </c>
      <c r="AZ4" s="355"/>
      <c r="BA4" s="355"/>
      <c r="BB4" s="355"/>
      <c r="BC4" s="355"/>
      <c r="BD4" s="355"/>
      <c r="BE4" s="355"/>
      <c r="BF4" s="355"/>
      <c r="BG4" s="355"/>
      <c r="BH4" s="355"/>
      <c r="BI4" s="355"/>
      <c r="BJ4" s="355"/>
      <c r="BK4" s="355"/>
      <c r="BL4" s="355"/>
      <c r="BM4" s="356"/>
      <c r="BN4" s="357">
        <v>20975511</v>
      </c>
      <c r="BO4" s="358"/>
      <c r="BP4" s="358"/>
      <c r="BQ4" s="358"/>
      <c r="BR4" s="358"/>
      <c r="BS4" s="358"/>
      <c r="BT4" s="358"/>
      <c r="BU4" s="359"/>
      <c r="BV4" s="357">
        <v>20291016</v>
      </c>
      <c r="BW4" s="358"/>
      <c r="BX4" s="358"/>
      <c r="BY4" s="358"/>
      <c r="BZ4" s="358"/>
      <c r="CA4" s="358"/>
      <c r="CB4" s="358"/>
      <c r="CC4" s="359"/>
      <c r="CD4" s="360" t="s">
        <v>93</v>
      </c>
      <c r="CE4" s="361"/>
      <c r="CF4" s="361"/>
      <c r="CG4" s="361"/>
      <c r="CH4" s="361"/>
      <c r="CI4" s="361"/>
      <c r="CJ4" s="361"/>
      <c r="CK4" s="361"/>
      <c r="CL4" s="361"/>
      <c r="CM4" s="361"/>
      <c r="CN4" s="361"/>
      <c r="CO4" s="361"/>
      <c r="CP4" s="361"/>
      <c r="CQ4" s="361"/>
      <c r="CR4" s="361"/>
      <c r="CS4" s="362"/>
      <c r="CT4" s="363">
        <v>11.6</v>
      </c>
      <c r="CU4" s="364"/>
      <c r="CV4" s="364"/>
      <c r="CW4" s="364"/>
      <c r="CX4" s="364"/>
      <c r="CY4" s="364"/>
      <c r="CZ4" s="364"/>
      <c r="DA4" s="365"/>
      <c r="DB4" s="363">
        <v>15.5</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17" t="s">
        <v>94</v>
      </c>
      <c r="AN5" s="418"/>
      <c r="AO5" s="418"/>
      <c r="AP5" s="418"/>
      <c r="AQ5" s="418"/>
      <c r="AR5" s="418"/>
      <c r="AS5" s="418"/>
      <c r="AT5" s="419"/>
      <c r="AU5" s="420" t="s">
        <v>95</v>
      </c>
      <c r="AV5" s="421"/>
      <c r="AW5" s="421"/>
      <c r="AX5" s="421"/>
      <c r="AY5" s="422" t="s">
        <v>96</v>
      </c>
      <c r="AZ5" s="423"/>
      <c r="BA5" s="423"/>
      <c r="BB5" s="423"/>
      <c r="BC5" s="423"/>
      <c r="BD5" s="423"/>
      <c r="BE5" s="423"/>
      <c r="BF5" s="423"/>
      <c r="BG5" s="423"/>
      <c r="BH5" s="423"/>
      <c r="BI5" s="423"/>
      <c r="BJ5" s="423"/>
      <c r="BK5" s="423"/>
      <c r="BL5" s="423"/>
      <c r="BM5" s="424"/>
      <c r="BN5" s="425">
        <v>19534767</v>
      </c>
      <c r="BO5" s="426"/>
      <c r="BP5" s="426"/>
      <c r="BQ5" s="426"/>
      <c r="BR5" s="426"/>
      <c r="BS5" s="426"/>
      <c r="BT5" s="426"/>
      <c r="BU5" s="427"/>
      <c r="BV5" s="425">
        <v>18630688</v>
      </c>
      <c r="BW5" s="426"/>
      <c r="BX5" s="426"/>
      <c r="BY5" s="426"/>
      <c r="BZ5" s="426"/>
      <c r="CA5" s="426"/>
      <c r="CB5" s="426"/>
      <c r="CC5" s="427"/>
      <c r="CD5" s="428" t="s">
        <v>97</v>
      </c>
      <c r="CE5" s="429"/>
      <c r="CF5" s="429"/>
      <c r="CG5" s="429"/>
      <c r="CH5" s="429"/>
      <c r="CI5" s="429"/>
      <c r="CJ5" s="429"/>
      <c r="CK5" s="429"/>
      <c r="CL5" s="429"/>
      <c r="CM5" s="429"/>
      <c r="CN5" s="429"/>
      <c r="CO5" s="429"/>
      <c r="CP5" s="429"/>
      <c r="CQ5" s="429"/>
      <c r="CR5" s="429"/>
      <c r="CS5" s="430"/>
      <c r="CT5" s="391">
        <v>97.6</v>
      </c>
      <c r="CU5" s="392"/>
      <c r="CV5" s="392"/>
      <c r="CW5" s="392"/>
      <c r="CX5" s="392"/>
      <c r="CY5" s="392"/>
      <c r="CZ5" s="392"/>
      <c r="DA5" s="393"/>
      <c r="DB5" s="391">
        <v>92.7</v>
      </c>
      <c r="DC5" s="392"/>
      <c r="DD5" s="392"/>
      <c r="DE5" s="392"/>
      <c r="DF5" s="392"/>
      <c r="DG5" s="392"/>
      <c r="DH5" s="392"/>
      <c r="DI5" s="393"/>
    </row>
    <row r="6" spans="1:119" ht="18.75" customHeight="1" x14ac:dyDescent="0.15">
      <c r="A6" s="175"/>
      <c r="B6" s="394" t="s">
        <v>98</v>
      </c>
      <c r="C6" s="395"/>
      <c r="D6" s="395"/>
      <c r="E6" s="396"/>
      <c r="F6" s="396"/>
      <c r="G6" s="396"/>
      <c r="H6" s="396"/>
      <c r="I6" s="396"/>
      <c r="J6" s="396"/>
      <c r="K6" s="396"/>
      <c r="L6" s="396" t="s">
        <v>99</v>
      </c>
      <c r="M6" s="396"/>
      <c r="N6" s="396"/>
      <c r="O6" s="396"/>
      <c r="P6" s="396"/>
      <c r="Q6" s="396"/>
      <c r="R6" s="400"/>
      <c r="S6" s="400"/>
      <c r="T6" s="400"/>
      <c r="U6" s="400"/>
      <c r="V6" s="401"/>
      <c r="W6" s="404" t="s">
        <v>100</v>
      </c>
      <c r="X6" s="405"/>
      <c r="Y6" s="405"/>
      <c r="Z6" s="405"/>
      <c r="AA6" s="405"/>
      <c r="AB6" s="395"/>
      <c r="AC6" s="408" t="s">
        <v>101</v>
      </c>
      <c r="AD6" s="409"/>
      <c r="AE6" s="409"/>
      <c r="AF6" s="409"/>
      <c r="AG6" s="409"/>
      <c r="AH6" s="409"/>
      <c r="AI6" s="409"/>
      <c r="AJ6" s="409"/>
      <c r="AK6" s="409"/>
      <c r="AL6" s="410"/>
      <c r="AM6" s="417" t="s">
        <v>102</v>
      </c>
      <c r="AN6" s="418"/>
      <c r="AO6" s="418"/>
      <c r="AP6" s="418"/>
      <c r="AQ6" s="418"/>
      <c r="AR6" s="418"/>
      <c r="AS6" s="418"/>
      <c r="AT6" s="419"/>
      <c r="AU6" s="420" t="s">
        <v>95</v>
      </c>
      <c r="AV6" s="421"/>
      <c r="AW6" s="421"/>
      <c r="AX6" s="421"/>
      <c r="AY6" s="422" t="s">
        <v>103</v>
      </c>
      <c r="AZ6" s="423"/>
      <c r="BA6" s="423"/>
      <c r="BB6" s="423"/>
      <c r="BC6" s="423"/>
      <c r="BD6" s="423"/>
      <c r="BE6" s="423"/>
      <c r="BF6" s="423"/>
      <c r="BG6" s="423"/>
      <c r="BH6" s="423"/>
      <c r="BI6" s="423"/>
      <c r="BJ6" s="423"/>
      <c r="BK6" s="423"/>
      <c r="BL6" s="423"/>
      <c r="BM6" s="424"/>
      <c r="BN6" s="425">
        <v>1440744</v>
      </c>
      <c r="BO6" s="426"/>
      <c r="BP6" s="426"/>
      <c r="BQ6" s="426"/>
      <c r="BR6" s="426"/>
      <c r="BS6" s="426"/>
      <c r="BT6" s="426"/>
      <c r="BU6" s="427"/>
      <c r="BV6" s="425">
        <v>1660328</v>
      </c>
      <c r="BW6" s="426"/>
      <c r="BX6" s="426"/>
      <c r="BY6" s="426"/>
      <c r="BZ6" s="426"/>
      <c r="CA6" s="426"/>
      <c r="CB6" s="426"/>
      <c r="CC6" s="427"/>
      <c r="CD6" s="428" t="s">
        <v>104</v>
      </c>
      <c r="CE6" s="429"/>
      <c r="CF6" s="429"/>
      <c r="CG6" s="429"/>
      <c r="CH6" s="429"/>
      <c r="CI6" s="429"/>
      <c r="CJ6" s="429"/>
      <c r="CK6" s="429"/>
      <c r="CL6" s="429"/>
      <c r="CM6" s="429"/>
      <c r="CN6" s="429"/>
      <c r="CO6" s="429"/>
      <c r="CP6" s="429"/>
      <c r="CQ6" s="429"/>
      <c r="CR6" s="429"/>
      <c r="CS6" s="430"/>
      <c r="CT6" s="431">
        <v>99.1</v>
      </c>
      <c r="CU6" s="432"/>
      <c r="CV6" s="432"/>
      <c r="CW6" s="432"/>
      <c r="CX6" s="432"/>
      <c r="CY6" s="432"/>
      <c r="CZ6" s="432"/>
      <c r="DA6" s="433"/>
      <c r="DB6" s="431">
        <v>97.8</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1"/>
      <c r="AD7" s="412"/>
      <c r="AE7" s="412"/>
      <c r="AF7" s="412"/>
      <c r="AG7" s="412"/>
      <c r="AH7" s="412"/>
      <c r="AI7" s="412"/>
      <c r="AJ7" s="412"/>
      <c r="AK7" s="412"/>
      <c r="AL7" s="413"/>
      <c r="AM7" s="417" t="s">
        <v>105</v>
      </c>
      <c r="AN7" s="418"/>
      <c r="AO7" s="418"/>
      <c r="AP7" s="418"/>
      <c r="AQ7" s="418"/>
      <c r="AR7" s="418"/>
      <c r="AS7" s="418"/>
      <c r="AT7" s="419"/>
      <c r="AU7" s="420" t="s">
        <v>95</v>
      </c>
      <c r="AV7" s="421"/>
      <c r="AW7" s="421"/>
      <c r="AX7" s="421"/>
      <c r="AY7" s="422" t="s">
        <v>106</v>
      </c>
      <c r="AZ7" s="423"/>
      <c r="BA7" s="423"/>
      <c r="BB7" s="423"/>
      <c r="BC7" s="423"/>
      <c r="BD7" s="423"/>
      <c r="BE7" s="423"/>
      <c r="BF7" s="423"/>
      <c r="BG7" s="423"/>
      <c r="BH7" s="423"/>
      <c r="BI7" s="423"/>
      <c r="BJ7" s="423"/>
      <c r="BK7" s="423"/>
      <c r="BL7" s="423"/>
      <c r="BM7" s="424"/>
      <c r="BN7" s="425">
        <v>337420</v>
      </c>
      <c r="BO7" s="426"/>
      <c r="BP7" s="426"/>
      <c r="BQ7" s="426"/>
      <c r="BR7" s="426"/>
      <c r="BS7" s="426"/>
      <c r="BT7" s="426"/>
      <c r="BU7" s="427"/>
      <c r="BV7" s="425">
        <v>125569</v>
      </c>
      <c r="BW7" s="426"/>
      <c r="BX7" s="426"/>
      <c r="BY7" s="426"/>
      <c r="BZ7" s="426"/>
      <c r="CA7" s="426"/>
      <c r="CB7" s="426"/>
      <c r="CC7" s="427"/>
      <c r="CD7" s="428" t="s">
        <v>107</v>
      </c>
      <c r="CE7" s="429"/>
      <c r="CF7" s="429"/>
      <c r="CG7" s="429"/>
      <c r="CH7" s="429"/>
      <c r="CI7" s="429"/>
      <c r="CJ7" s="429"/>
      <c r="CK7" s="429"/>
      <c r="CL7" s="429"/>
      <c r="CM7" s="429"/>
      <c r="CN7" s="429"/>
      <c r="CO7" s="429"/>
      <c r="CP7" s="429"/>
      <c r="CQ7" s="429"/>
      <c r="CR7" s="429"/>
      <c r="CS7" s="430"/>
      <c r="CT7" s="425">
        <v>9541424</v>
      </c>
      <c r="CU7" s="426"/>
      <c r="CV7" s="426"/>
      <c r="CW7" s="426"/>
      <c r="CX7" s="426"/>
      <c r="CY7" s="426"/>
      <c r="CZ7" s="426"/>
      <c r="DA7" s="427"/>
      <c r="DB7" s="425">
        <v>9874162</v>
      </c>
      <c r="DC7" s="426"/>
      <c r="DD7" s="426"/>
      <c r="DE7" s="426"/>
      <c r="DF7" s="426"/>
      <c r="DG7" s="426"/>
      <c r="DH7" s="426"/>
      <c r="DI7" s="427"/>
    </row>
    <row r="8" spans="1:119" ht="18.75" customHeight="1" thickBot="1" x14ac:dyDescent="0.2">
      <c r="A8" s="175"/>
      <c r="B8" s="397"/>
      <c r="C8" s="398"/>
      <c r="D8" s="398"/>
      <c r="E8" s="399"/>
      <c r="F8" s="399"/>
      <c r="G8" s="399"/>
      <c r="H8" s="399"/>
      <c r="I8" s="399"/>
      <c r="J8" s="399"/>
      <c r="K8" s="399"/>
      <c r="L8" s="399"/>
      <c r="M8" s="399"/>
      <c r="N8" s="399"/>
      <c r="O8" s="399"/>
      <c r="P8" s="399"/>
      <c r="Q8" s="399"/>
      <c r="R8" s="402"/>
      <c r="S8" s="402"/>
      <c r="T8" s="402"/>
      <c r="U8" s="402"/>
      <c r="V8" s="403"/>
      <c r="W8" s="406"/>
      <c r="X8" s="407"/>
      <c r="Y8" s="407"/>
      <c r="Z8" s="407"/>
      <c r="AA8" s="407"/>
      <c r="AB8" s="398"/>
      <c r="AC8" s="414"/>
      <c r="AD8" s="415"/>
      <c r="AE8" s="415"/>
      <c r="AF8" s="415"/>
      <c r="AG8" s="415"/>
      <c r="AH8" s="415"/>
      <c r="AI8" s="415"/>
      <c r="AJ8" s="415"/>
      <c r="AK8" s="415"/>
      <c r="AL8" s="416"/>
      <c r="AM8" s="417" t="s">
        <v>108</v>
      </c>
      <c r="AN8" s="418"/>
      <c r="AO8" s="418"/>
      <c r="AP8" s="418"/>
      <c r="AQ8" s="418"/>
      <c r="AR8" s="418"/>
      <c r="AS8" s="418"/>
      <c r="AT8" s="419"/>
      <c r="AU8" s="420" t="s">
        <v>95</v>
      </c>
      <c r="AV8" s="421"/>
      <c r="AW8" s="421"/>
      <c r="AX8" s="421"/>
      <c r="AY8" s="422" t="s">
        <v>109</v>
      </c>
      <c r="AZ8" s="423"/>
      <c r="BA8" s="423"/>
      <c r="BB8" s="423"/>
      <c r="BC8" s="423"/>
      <c r="BD8" s="423"/>
      <c r="BE8" s="423"/>
      <c r="BF8" s="423"/>
      <c r="BG8" s="423"/>
      <c r="BH8" s="423"/>
      <c r="BI8" s="423"/>
      <c r="BJ8" s="423"/>
      <c r="BK8" s="423"/>
      <c r="BL8" s="423"/>
      <c r="BM8" s="424"/>
      <c r="BN8" s="425">
        <v>1103324</v>
      </c>
      <c r="BO8" s="426"/>
      <c r="BP8" s="426"/>
      <c r="BQ8" s="426"/>
      <c r="BR8" s="426"/>
      <c r="BS8" s="426"/>
      <c r="BT8" s="426"/>
      <c r="BU8" s="427"/>
      <c r="BV8" s="425">
        <v>1534759</v>
      </c>
      <c r="BW8" s="426"/>
      <c r="BX8" s="426"/>
      <c r="BY8" s="426"/>
      <c r="BZ8" s="426"/>
      <c r="CA8" s="426"/>
      <c r="CB8" s="426"/>
      <c r="CC8" s="427"/>
      <c r="CD8" s="428" t="s">
        <v>110</v>
      </c>
      <c r="CE8" s="429"/>
      <c r="CF8" s="429"/>
      <c r="CG8" s="429"/>
      <c r="CH8" s="429"/>
      <c r="CI8" s="429"/>
      <c r="CJ8" s="429"/>
      <c r="CK8" s="429"/>
      <c r="CL8" s="429"/>
      <c r="CM8" s="429"/>
      <c r="CN8" s="429"/>
      <c r="CO8" s="429"/>
      <c r="CP8" s="429"/>
      <c r="CQ8" s="429"/>
      <c r="CR8" s="429"/>
      <c r="CS8" s="430"/>
      <c r="CT8" s="434">
        <v>0.45</v>
      </c>
      <c r="CU8" s="435"/>
      <c r="CV8" s="435"/>
      <c r="CW8" s="435"/>
      <c r="CX8" s="435"/>
      <c r="CY8" s="435"/>
      <c r="CZ8" s="435"/>
      <c r="DA8" s="436"/>
      <c r="DB8" s="434">
        <v>0.46</v>
      </c>
      <c r="DC8" s="435"/>
      <c r="DD8" s="435"/>
      <c r="DE8" s="435"/>
      <c r="DF8" s="435"/>
      <c r="DG8" s="435"/>
      <c r="DH8" s="435"/>
      <c r="DI8" s="436"/>
    </row>
    <row r="9" spans="1:119" ht="18.75" customHeight="1" thickBot="1" x14ac:dyDescent="0.2">
      <c r="A9" s="175"/>
      <c r="B9" s="388" t="s">
        <v>111</v>
      </c>
      <c r="C9" s="389"/>
      <c r="D9" s="389"/>
      <c r="E9" s="389"/>
      <c r="F9" s="389"/>
      <c r="G9" s="389"/>
      <c r="H9" s="389"/>
      <c r="I9" s="389"/>
      <c r="J9" s="389"/>
      <c r="K9" s="437"/>
      <c r="L9" s="438" t="s">
        <v>112</v>
      </c>
      <c r="M9" s="439"/>
      <c r="N9" s="439"/>
      <c r="O9" s="439"/>
      <c r="P9" s="439"/>
      <c r="Q9" s="440"/>
      <c r="R9" s="441">
        <v>28509</v>
      </c>
      <c r="S9" s="442"/>
      <c r="T9" s="442"/>
      <c r="U9" s="442"/>
      <c r="V9" s="443"/>
      <c r="W9" s="351" t="s">
        <v>113</v>
      </c>
      <c r="X9" s="352"/>
      <c r="Y9" s="352"/>
      <c r="Z9" s="352"/>
      <c r="AA9" s="352"/>
      <c r="AB9" s="352"/>
      <c r="AC9" s="352"/>
      <c r="AD9" s="352"/>
      <c r="AE9" s="352"/>
      <c r="AF9" s="352"/>
      <c r="AG9" s="352"/>
      <c r="AH9" s="352"/>
      <c r="AI9" s="352"/>
      <c r="AJ9" s="352"/>
      <c r="AK9" s="352"/>
      <c r="AL9" s="353"/>
      <c r="AM9" s="417" t="s">
        <v>114</v>
      </c>
      <c r="AN9" s="418"/>
      <c r="AO9" s="418"/>
      <c r="AP9" s="418"/>
      <c r="AQ9" s="418"/>
      <c r="AR9" s="418"/>
      <c r="AS9" s="418"/>
      <c r="AT9" s="419"/>
      <c r="AU9" s="420" t="s">
        <v>95</v>
      </c>
      <c r="AV9" s="421"/>
      <c r="AW9" s="421"/>
      <c r="AX9" s="421"/>
      <c r="AY9" s="422" t="s">
        <v>115</v>
      </c>
      <c r="AZ9" s="423"/>
      <c r="BA9" s="423"/>
      <c r="BB9" s="423"/>
      <c r="BC9" s="423"/>
      <c r="BD9" s="423"/>
      <c r="BE9" s="423"/>
      <c r="BF9" s="423"/>
      <c r="BG9" s="423"/>
      <c r="BH9" s="423"/>
      <c r="BI9" s="423"/>
      <c r="BJ9" s="423"/>
      <c r="BK9" s="423"/>
      <c r="BL9" s="423"/>
      <c r="BM9" s="424"/>
      <c r="BN9" s="425">
        <v>-431435</v>
      </c>
      <c r="BO9" s="426"/>
      <c r="BP9" s="426"/>
      <c r="BQ9" s="426"/>
      <c r="BR9" s="426"/>
      <c r="BS9" s="426"/>
      <c r="BT9" s="426"/>
      <c r="BU9" s="427"/>
      <c r="BV9" s="425">
        <v>548566</v>
      </c>
      <c r="BW9" s="426"/>
      <c r="BX9" s="426"/>
      <c r="BY9" s="426"/>
      <c r="BZ9" s="426"/>
      <c r="CA9" s="426"/>
      <c r="CB9" s="426"/>
      <c r="CC9" s="427"/>
      <c r="CD9" s="428" t="s">
        <v>116</v>
      </c>
      <c r="CE9" s="429"/>
      <c r="CF9" s="429"/>
      <c r="CG9" s="429"/>
      <c r="CH9" s="429"/>
      <c r="CI9" s="429"/>
      <c r="CJ9" s="429"/>
      <c r="CK9" s="429"/>
      <c r="CL9" s="429"/>
      <c r="CM9" s="429"/>
      <c r="CN9" s="429"/>
      <c r="CO9" s="429"/>
      <c r="CP9" s="429"/>
      <c r="CQ9" s="429"/>
      <c r="CR9" s="429"/>
      <c r="CS9" s="430"/>
      <c r="CT9" s="391">
        <v>12.4</v>
      </c>
      <c r="CU9" s="392"/>
      <c r="CV9" s="392"/>
      <c r="CW9" s="392"/>
      <c r="CX9" s="392"/>
      <c r="CY9" s="392"/>
      <c r="CZ9" s="392"/>
      <c r="DA9" s="393"/>
      <c r="DB9" s="391">
        <v>13</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117</v>
      </c>
      <c r="M10" s="418"/>
      <c r="N10" s="418"/>
      <c r="O10" s="418"/>
      <c r="P10" s="418"/>
      <c r="Q10" s="419"/>
      <c r="R10" s="445">
        <v>30198</v>
      </c>
      <c r="S10" s="446"/>
      <c r="T10" s="446"/>
      <c r="U10" s="446"/>
      <c r="V10" s="447"/>
      <c r="W10" s="382"/>
      <c r="X10" s="383"/>
      <c r="Y10" s="383"/>
      <c r="Z10" s="383"/>
      <c r="AA10" s="383"/>
      <c r="AB10" s="383"/>
      <c r="AC10" s="383"/>
      <c r="AD10" s="383"/>
      <c r="AE10" s="383"/>
      <c r="AF10" s="383"/>
      <c r="AG10" s="383"/>
      <c r="AH10" s="383"/>
      <c r="AI10" s="383"/>
      <c r="AJ10" s="383"/>
      <c r="AK10" s="383"/>
      <c r="AL10" s="386"/>
      <c r="AM10" s="417" t="s">
        <v>118</v>
      </c>
      <c r="AN10" s="418"/>
      <c r="AO10" s="418"/>
      <c r="AP10" s="418"/>
      <c r="AQ10" s="418"/>
      <c r="AR10" s="418"/>
      <c r="AS10" s="418"/>
      <c r="AT10" s="419"/>
      <c r="AU10" s="420" t="s">
        <v>119</v>
      </c>
      <c r="AV10" s="421"/>
      <c r="AW10" s="421"/>
      <c r="AX10" s="421"/>
      <c r="AY10" s="422" t="s">
        <v>120</v>
      </c>
      <c r="AZ10" s="423"/>
      <c r="BA10" s="423"/>
      <c r="BB10" s="423"/>
      <c r="BC10" s="423"/>
      <c r="BD10" s="423"/>
      <c r="BE10" s="423"/>
      <c r="BF10" s="423"/>
      <c r="BG10" s="423"/>
      <c r="BH10" s="423"/>
      <c r="BI10" s="423"/>
      <c r="BJ10" s="423"/>
      <c r="BK10" s="423"/>
      <c r="BL10" s="423"/>
      <c r="BM10" s="424"/>
      <c r="BN10" s="425">
        <v>765320</v>
      </c>
      <c r="BO10" s="426"/>
      <c r="BP10" s="426"/>
      <c r="BQ10" s="426"/>
      <c r="BR10" s="426"/>
      <c r="BS10" s="426"/>
      <c r="BT10" s="426"/>
      <c r="BU10" s="427"/>
      <c r="BV10" s="425">
        <v>564861</v>
      </c>
      <c r="BW10" s="426"/>
      <c r="BX10" s="426"/>
      <c r="BY10" s="426"/>
      <c r="BZ10" s="426"/>
      <c r="CA10" s="426"/>
      <c r="CB10" s="426"/>
      <c r="CC10" s="427"/>
      <c r="CD10" s="181" t="s">
        <v>121</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388"/>
      <c r="C11" s="389"/>
      <c r="D11" s="389"/>
      <c r="E11" s="389"/>
      <c r="F11" s="389"/>
      <c r="G11" s="389"/>
      <c r="H11" s="389"/>
      <c r="I11" s="389"/>
      <c r="J11" s="389"/>
      <c r="K11" s="437"/>
      <c r="L11" s="448" t="s">
        <v>122</v>
      </c>
      <c r="M11" s="449"/>
      <c r="N11" s="449"/>
      <c r="O11" s="449"/>
      <c r="P11" s="449"/>
      <c r="Q11" s="450"/>
      <c r="R11" s="451" t="s">
        <v>123</v>
      </c>
      <c r="S11" s="452"/>
      <c r="T11" s="452"/>
      <c r="U11" s="452"/>
      <c r="V11" s="453"/>
      <c r="W11" s="382"/>
      <c r="X11" s="383"/>
      <c r="Y11" s="383"/>
      <c r="Z11" s="383"/>
      <c r="AA11" s="383"/>
      <c r="AB11" s="383"/>
      <c r="AC11" s="383"/>
      <c r="AD11" s="383"/>
      <c r="AE11" s="383"/>
      <c r="AF11" s="383"/>
      <c r="AG11" s="383"/>
      <c r="AH11" s="383"/>
      <c r="AI11" s="383"/>
      <c r="AJ11" s="383"/>
      <c r="AK11" s="383"/>
      <c r="AL11" s="386"/>
      <c r="AM11" s="417" t="s">
        <v>124</v>
      </c>
      <c r="AN11" s="418"/>
      <c r="AO11" s="418"/>
      <c r="AP11" s="418"/>
      <c r="AQ11" s="418"/>
      <c r="AR11" s="418"/>
      <c r="AS11" s="418"/>
      <c r="AT11" s="419"/>
      <c r="AU11" s="420" t="s">
        <v>125</v>
      </c>
      <c r="AV11" s="421"/>
      <c r="AW11" s="421"/>
      <c r="AX11" s="421"/>
      <c r="AY11" s="422" t="s">
        <v>126</v>
      </c>
      <c r="AZ11" s="423"/>
      <c r="BA11" s="423"/>
      <c r="BB11" s="423"/>
      <c r="BC11" s="423"/>
      <c r="BD11" s="423"/>
      <c r="BE11" s="423"/>
      <c r="BF11" s="423"/>
      <c r="BG11" s="423"/>
      <c r="BH11" s="423"/>
      <c r="BI11" s="423"/>
      <c r="BJ11" s="423"/>
      <c r="BK11" s="423"/>
      <c r="BL11" s="423"/>
      <c r="BM11" s="424"/>
      <c r="BN11" s="425">
        <v>0</v>
      </c>
      <c r="BO11" s="426"/>
      <c r="BP11" s="426"/>
      <c r="BQ11" s="426"/>
      <c r="BR11" s="426"/>
      <c r="BS11" s="426"/>
      <c r="BT11" s="426"/>
      <c r="BU11" s="427"/>
      <c r="BV11" s="425">
        <v>0</v>
      </c>
      <c r="BW11" s="426"/>
      <c r="BX11" s="426"/>
      <c r="BY11" s="426"/>
      <c r="BZ11" s="426"/>
      <c r="CA11" s="426"/>
      <c r="CB11" s="426"/>
      <c r="CC11" s="427"/>
      <c r="CD11" s="428" t="s">
        <v>127</v>
      </c>
      <c r="CE11" s="429"/>
      <c r="CF11" s="429"/>
      <c r="CG11" s="429"/>
      <c r="CH11" s="429"/>
      <c r="CI11" s="429"/>
      <c r="CJ11" s="429"/>
      <c r="CK11" s="429"/>
      <c r="CL11" s="429"/>
      <c r="CM11" s="429"/>
      <c r="CN11" s="429"/>
      <c r="CO11" s="429"/>
      <c r="CP11" s="429"/>
      <c r="CQ11" s="429"/>
      <c r="CR11" s="429"/>
      <c r="CS11" s="430"/>
      <c r="CT11" s="434" t="s">
        <v>128</v>
      </c>
      <c r="CU11" s="435"/>
      <c r="CV11" s="435"/>
      <c r="CW11" s="435"/>
      <c r="CX11" s="435"/>
      <c r="CY11" s="435"/>
      <c r="CZ11" s="435"/>
      <c r="DA11" s="436"/>
      <c r="DB11" s="434" t="s">
        <v>128</v>
      </c>
      <c r="DC11" s="435"/>
      <c r="DD11" s="435"/>
      <c r="DE11" s="435"/>
      <c r="DF11" s="435"/>
      <c r="DG11" s="435"/>
      <c r="DH11" s="435"/>
      <c r="DI11" s="436"/>
    </row>
    <row r="12" spans="1:119" ht="18.75" customHeight="1" x14ac:dyDescent="0.15">
      <c r="A12" s="175"/>
      <c r="B12" s="454" t="s">
        <v>129</v>
      </c>
      <c r="C12" s="455"/>
      <c r="D12" s="455"/>
      <c r="E12" s="455"/>
      <c r="F12" s="455"/>
      <c r="G12" s="455"/>
      <c r="H12" s="455"/>
      <c r="I12" s="455"/>
      <c r="J12" s="455"/>
      <c r="K12" s="456"/>
      <c r="L12" s="463" t="s">
        <v>130</v>
      </c>
      <c r="M12" s="464"/>
      <c r="N12" s="464"/>
      <c r="O12" s="464"/>
      <c r="P12" s="464"/>
      <c r="Q12" s="465"/>
      <c r="R12" s="466">
        <v>27718</v>
      </c>
      <c r="S12" s="467"/>
      <c r="T12" s="467"/>
      <c r="U12" s="467"/>
      <c r="V12" s="468"/>
      <c r="W12" s="469" t="s">
        <v>1</v>
      </c>
      <c r="X12" s="421"/>
      <c r="Y12" s="421"/>
      <c r="Z12" s="421"/>
      <c r="AA12" s="421"/>
      <c r="AB12" s="470"/>
      <c r="AC12" s="471" t="s">
        <v>131</v>
      </c>
      <c r="AD12" s="472"/>
      <c r="AE12" s="472"/>
      <c r="AF12" s="472"/>
      <c r="AG12" s="473"/>
      <c r="AH12" s="471" t="s">
        <v>132</v>
      </c>
      <c r="AI12" s="472"/>
      <c r="AJ12" s="472"/>
      <c r="AK12" s="472"/>
      <c r="AL12" s="474"/>
      <c r="AM12" s="417" t="s">
        <v>133</v>
      </c>
      <c r="AN12" s="418"/>
      <c r="AO12" s="418"/>
      <c r="AP12" s="418"/>
      <c r="AQ12" s="418"/>
      <c r="AR12" s="418"/>
      <c r="AS12" s="418"/>
      <c r="AT12" s="419"/>
      <c r="AU12" s="420" t="s">
        <v>125</v>
      </c>
      <c r="AV12" s="421"/>
      <c r="AW12" s="421"/>
      <c r="AX12" s="421"/>
      <c r="AY12" s="422" t="s">
        <v>134</v>
      </c>
      <c r="AZ12" s="423"/>
      <c r="BA12" s="423"/>
      <c r="BB12" s="423"/>
      <c r="BC12" s="423"/>
      <c r="BD12" s="423"/>
      <c r="BE12" s="423"/>
      <c r="BF12" s="423"/>
      <c r="BG12" s="423"/>
      <c r="BH12" s="423"/>
      <c r="BI12" s="423"/>
      <c r="BJ12" s="423"/>
      <c r="BK12" s="423"/>
      <c r="BL12" s="423"/>
      <c r="BM12" s="424"/>
      <c r="BN12" s="425">
        <v>434035</v>
      </c>
      <c r="BO12" s="426"/>
      <c r="BP12" s="426"/>
      <c r="BQ12" s="426"/>
      <c r="BR12" s="426"/>
      <c r="BS12" s="426"/>
      <c r="BT12" s="426"/>
      <c r="BU12" s="427"/>
      <c r="BV12" s="425">
        <v>0</v>
      </c>
      <c r="BW12" s="426"/>
      <c r="BX12" s="426"/>
      <c r="BY12" s="426"/>
      <c r="BZ12" s="426"/>
      <c r="CA12" s="426"/>
      <c r="CB12" s="426"/>
      <c r="CC12" s="427"/>
      <c r="CD12" s="428" t="s">
        <v>135</v>
      </c>
      <c r="CE12" s="429"/>
      <c r="CF12" s="429"/>
      <c r="CG12" s="429"/>
      <c r="CH12" s="429"/>
      <c r="CI12" s="429"/>
      <c r="CJ12" s="429"/>
      <c r="CK12" s="429"/>
      <c r="CL12" s="429"/>
      <c r="CM12" s="429"/>
      <c r="CN12" s="429"/>
      <c r="CO12" s="429"/>
      <c r="CP12" s="429"/>
      <c r="CQ12" s="429"/>
      <c r="CR12" s="429"/>
      <c r="CS12" s="430"/>
      <c r="CT12" s="434" t="s">
        <v>136</v>
      </c>
      <c r="CU12" s="435"/>
      <c r="CV12" s="435"/>
      <c r="CW12" s="435"/>
      <c r="CX12" s="435"/>
      <c r="CY12" s="435"/>
      <c r="CZ12" s="435"/>
      <c r="DA12" s="436"/>
      <c r="DB12" s="434" t="s">
        <v>128</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90"/>
      <c r="M13" s="485" t="s">
        <v>137</v>
      </c>
      <c r="N13" s="486"/>
      <c r="O13" s="486"/>
      <c r="P13" s="486"/>
      <c r="Q13" s="487"/>
      <c r="R13" s="478">
        <v>27392</v>
      </c>
      <c r="S13" s="479"/>
      <c r="T13" s="479"/>
      <c r="U13" s="479"/>
      <c r="V13" s="480"/>
      <c r="W13" s="404" t="s">
        <v>138</v>
      </c>
      <c r="X13" s="405"/>
      <c r="Y13" s="405"/>
      <c r="Z13" s="405"/>
      <c r="AA13" s="405"/>
      <c r="AB13" s="395"/>
      <c r="AC13" s="445">
        <v>1292</v>
      </c>
      <c r="AD13" s="446"/>
      <c r="AE13" s="446"/>
      <c r="AF13" s="446"/>
      <c r="AG13" s="488"/>
      <c r="AH13" s="445">
        <v>1528</v>
      </c>
      <c r="AI13" s="446"/>
      <c r="AJ13" s="446"/>
      <c r="AK13" s="446"/>
      <c r="AL13" s="447"/>
      <c r="AM13" s="417" t="s">
        <v>139</v>
      </c>
      <c r="AN13" s="418"/>
      <c r="AO13" s="418"/>
      <c r="AP13" s="418"/>
      <c r="AQ13" s="418"/>
      <c r="AR13" s="418"/>
      <c r="AS13" s="418"/>
      <c r="AT13" s="419"/>
      <c r="AU13" s="420" t="s">
        <v>140</v>
      </c>
      <c r="AV13" s="421"/>
      <c r="AW13" s="421"/>
      <c r="AX13" s="421"/>
      <c r="AY13" s="422" t="s">
        <v>141</v>
      </c>
      <c r="AZ13" s="423"/>
      <c r="BA13" s="423"/>
      <c r="BB13" s="423"/>
      <c r="BC13" s="423"/>
      <c r="BD13" s="423"/>
      <c r="BE13" s="423"/>
      <c r="BF13" s="423"/>
      <c r="BG13" s="423"/>
      <c r="BH13" s="423"/>
      <c r="BI13" s="423"/>
      <c r="BJ13" s="423"/>
      <c r="BK13" s="423"/>
      <c r="BL13" s="423"/>
      <c r="BM13" s="424"/>
      <c r="BN13" s="425">
        <v>-100150</v>
      </c>
      <c r="BO13" s="426"/>
      <c r="BP13" s="426"/>
      <c r="BQ13" s="426"/>
      <c r="BR13" s="426"/>
      <c r="BS13" s="426"/>
      <c r="BT13" s="426"/>
      <c r="BU13" s="427"/>
      <c r="BV13" s="425">
        <v>1113427</v>
      </c>
      <c r="BW13" s="426"/>
      <c r="BX13" s="426"/>
      <c r="BY13" s="426"/>
      <c r="BZ13" s="426"/>
      <c r="CA13" s="426"/>
      <c r="CB13" s="426"/>
      <c r="CC13" s="427"/>
      <c r="CD13" s="428" t="s">
        <v>142</v>
      </c>
      <c r="CE13" s="429"/>
      <c r="CF13" s="429"/>
      <c r="CG13" s="429"/>
      <c r="CH13" s="429"/>
      <c r="CI13" s="429"/>
      <c r="CJ13" s="429"/>
      <c r="CK13" s="429"/>
      <c r="CL13" s="429"/>
      <c r="CM13" s="429"/>
      <c r="CN13" s="429"/>
      <c r="CO13" s="429"/>
      <c r="CP13" s="429"/>
      <c r="CQ13" s="429"/>
      <c r="CR13" s="429"/>
      <c r="CS13" s="430"/>
      <c r="CT13" s="391">
        <v>12.6</v>
      </c>
      <c r="CU13" s="392"/>
      <c r="CV13" s="392"/>
      <c r="CW13" s="392"/>
      <c r="CX13" s="392"/>
      <c r="CY13" s="392"/>
      <c r="CZ13" s="392"/>
      <c r="DA13" s="393"/>
      <c r="DB13" s="391">
        <v>12.5</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143</v>
      </c>
      <c r="M14" s="476"/>
      <c r="N14" s="476"/>
      <c r="O14" s="476"/>
      <c r="P14" s="476"/>
      <c r="Q14" s="477"/>
      <c r="R14" s="478">
        <v>28043</v>
      </c>
      <c r="S14" s="479"/>
      <c r="T14" s="479"/>
      <c r="U14" s="479"/>
      <c r="V14" s="480"/>
      <c r="W14" s="384"/>
      <c r="X14" s="385"/>
      <c r="Y14" s="385"/>
      <c r="Z14" s="385"/>
      <c r="AA14" s="385"/>
      <c r="AB14" s="374"/>
      <c r="AC14" s="481">
        <v>9.4</v>
      </c>
      <c r="AD14" s="482"/>
      <c r="AE14" s="482"/>
      <c r="AF14" s="482"/>
      <c r="AG14" s="483"/>
      <c r="AH14" s="481">
        <v>10.4</v>
      </c>
      <c r="AI14" s="482"/>
      <c r="AJ14" s="482"/>
      <c r="AK14" s="482"/>
      <c r="AL14" s="484"/>
      <c r="AM14" s="417"/>
      <c r="AN14" s="418"/>
      <c r="AO14" s="418"/>
      <c r="AP14" s="418"/>
      <c r="AQ14" s="418"/>
      <c r="AR14" s="418"/>
      <c r="AS14" s="418"/>
      <c r="AT14" s="419"/>
      <c r="AU14" s="420"/>
      <c r="AV14" s="421"/>
      <c r="AW14" s="421"/>
      <c r="AX14" s="421"/>
      <c r="AY14" s="422"/>
      <c r="AZ14" s="423"/>
      <c r="BA14" s="423"/>
      <c r="BB14" s="423"/>
      <c r="BC14" s="423"/>
      <c r="BD14" s="423"/>
      <c r="BE14" s="423"/>
      <c r="BF14" s="423"/>
      <c r="BG14" s="423"/>
      <c r="BH14" s="423"/>
      <c r="BI14" s="423"/>
      <c r="BJ14" s="423"/>
      <c r="BK14" s="423"/>
      <c r="BL14" s="423"/>
      <c r="BM14" s="424"/>
      <c r="BN14" s="425"/>
      <c r="BO14" s="426"/>
      <c r="BP14" s="426"/>
      <c r="BQ14" s="426"/>
      <c r="BR14" s="426"/>
      <c r="BS14" s="426"/>
      <c r="BT14" s="426"/>
      <c r="BU14" s="427"/>
      <c r="BV14" s="425"/>
      <c r="BW14" s="426"/>
      <c r="BX14" s="426"/>
      <c r="BY14" s="426"/>
      <c r="BZ14" s="426"/>
      <c r="CA14" s="426"/>
      <c r="CB14" s="426"/>
      <c r="CC14" s="427"/>
      <c r="CD14" s="489" t="s">
        <v>144</v>
      </c>
      <c r="CE14" s="490"/>
      <c r="CF14" s="490"/>
      <c r="CG14" s="490"/>
      <c r="CH14" s="490"/>
      <c r="CI14" s="490"/>
      <c r="CJ14" s="490"/>
      <c r="CK14" s="490"/>
      <c r="CL14" s="490"/>
      <c r="CM14" s="490"/>
      <c r="CN14" s="490"/>
      <c r="CO14" s="490"/>
      <c r="CP14" s="490"/>
      <c r="CQ14" s="490"/>
      <c r="CR14" s="490"/>
      <c r="CS14" s="491"/>
      <c r="CT14" s="492">
        <v>124</v>
      </c>
      <c r="CU14" s="493"/>
      <c r="CV14" s="493"/>
      <c r="CW14" s="493"/>
      <c r="CX14" s="493"/>
      <c r="CY14" s="493"/>
      <c r="CZ14" s="493"/>
      <c r="DA14" s="494"/>
      <c r="DB14" s="492">
        <v>127.8</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90"/>
      <c r="M15" s="485" t="s">
        <v>145</v>
      </c>
      <c r="N15" s="486"/>
      <c r="O15" s="486"/>
      <c r="P15" s="486"/>
      <c r="Q15" s="487"/>
      <c r="R15" s="478">
        <v>27815</v>
      </c>
      <c r="S15" s="479"/>
      <c r="T15" s="479"/>
      <c r="U15" s="479"/>
      <c r="V15" s="480"/>
      <c r="W15" s="404" t="s">
        <v>146</v>
      </c>
      <c r="X15" s="405"/>
      <c r="Y15" s="405"/>
      <c r="Z15" s="405"/>
      <c r="AA15" s="405"/>
      <c r="AB15" s="395"/>
      <c r="AC15" s="445">
        <v>4966</v>
      </c>
      <c r="AD15" s="446"/>
      <c r="AE15" s="446"/>
      <c r="AF15" s="446"/>
      <c r="AG15" s="488"/>
      <c r="AH15" s="445">
        <v>5264</v>
      </c>
      <c r="AI15" s="446"/>
      <c r="AJ15" s="446"/>
      <c r="AK15" s="446"/>
      <c r="AL15" s="447"/>
      <c r="AM15" s="417"/>
      <c r="AN15" s="418"/>
      <c r="AO15" s="418"/>
      <c r="AP15" s="418"/>
      <c r="AQ15" s="418"/>
      <c r="AR15" s="418"/>
      <c r="AS15" s="418"/>
      <c r="AT15" s="419"/>
      <c r="AU15" s="420"/>
      <c r="AV15" s="421"/>
      <c r="AW15" s="421"/>
      <c r="AX15" s="421"/>
      <c r="AY15" s="354" t="s">
        <v>147</v>
      </c>
      <c r="AZ15" s="355"/>
      <c r="BA15" s="355"/>
      <c r="BB15" s="355"/>
      <c r="BC15" s="355"/>
      <c r="BD15" s="355"/>
      <c r="BE15" s="355"/>
      <c r="BF15" s="355"/>
      <c r="BG15" s="355"/>
      <c r="BH15" s="355"/>
      <c r="BI15" s="355"/>
      <c r="BJ15" s="355"/>
      <c r="BK15" s="355"/>
      <c r="BL15" s="355"/>
      <c r="BM15" s="356"/>
      <c r="BN15" s="357">
        <v>3764006</v>
      </c>
      <c r="BO15" s="358"/>
      <c r="BP15" s="358"/>
      <c r="BQ15" s="358"/>
      <c r="BR15" s="358"/>
      <c r="BS15" s="358"/>
      <c r="BT15" s="358"/>
      <c r="BU15" s="359"/>
      <c r="BV15" s="357">
        <v>3634560</v>
      </c>
      <c r="BW15" s="358"/>
      <c r="BX15" s="358"/>
      <c r="BY15" s="358"/>
      <c r="BZ15" s="358"/>
      <c r="CA15" s="358"/>
      <c r="CB15" s="358"/>
      <c r="CC15" s="359"/>
      <c r="CD15" s="495" t="s">
        <v>148</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457"/>
      <c r="C16" s="458"/>
      <c r="D16" s="458"/>
      <c r="E16" s="458"/>
      <c r="F16" s="458"/>
      <c r="G16" s="458"/>
      <c r="H16" s="458"/>
      <c r="I16" s="458"/>
      <c r="J16" s="458"/>
      <c r="K16" s="459"/>
      <c r="L16" s="475" t="s">
        <v>149</v>
      </c>
      <c r="M16" s="498"/>
      <c r="N16" s="498"/>
      <c r="O16" s="498"/>
      <c r="P16" s="498"/>
      <c r="Q16" s="499"/>
      <c r="R16" s="500" t="s">
        <v>150</v>
      </c>
      <c r="S16" s="501"/>
      <c r="T16" s="501"/>
      <c r="U16" s="501"/>
      <c r="V16" s="502"/>
      <c r="W16" s="384"/>
      <c r="X16" s="385"/>
      <c r="Y16" s="385"/>
      <c r="Z16" s="385"/>
      <c r="AA16" s="385"/>
      <c r="AB16" s="374"/>
      <c r="AC16" s="481">
        <v>36</v>
      </c>
      <c r="AD16" s="482"/>
      <c r="AE16" s="482"/>
      <c r="AF16" s="482"/>
      <c r="AG16" s="483"/>
      <c r="AH16" s="481">
        <v>35.799999999999997</v>
      </c>
      <c r="AI16" s="482"/>
      <c r="AJ16" s="482"/>
      <c r="AK16" s="482"/>
      <c r="AL16" s="484"/>
      <c r="AM16" s="417"/>
      <c r="AN16" s="418"/>
      <c r="AO16" s="418"/>
      <c r="AP16" s="418"/>
      <c r="AQ16" s="418"/>
      <c r="AR16" s="418"/>
      <c r="AS16" s="418"/>
      <c r="AT16" s="419"/>
      <c r="AU16" s="420"/>
      <c r="AV16" s="421"/>
      <c r="AW16" s="421"/>
      <c r="AX16" s="421"/>
      <c r="AY16" s="422" t="s">
        <v>151</v>
      </c>
      <c r="AZ16" s="423"/>
      <c r="BA16" s="423"/>
      <c r="BB16" s="423"/>
      <c r="BC16" s="423"/>
      <c r="BD16" s="423"/>
      <c r="BE16" s="423"/>
      <c r="BF16" s="423"/>
      <c r="BG16" s="423"/>
      <c r="BH16" s="423"/>
      <c r="BI16" s="423"/>
      <c r="BJ16" s="423"/>
      <c r="BK16" s="423"/>
      <c r="BL16" s="423"/>
      <c r="BM16" s="424"/>
      <c r="BN16" s="425">
        <v>8408598</v>
      </c>
      <c r="BO16" s="426"/>
      <c r="BP16" s="426"/>
      <c r="BQ16" s="426"/>
      <c r="BR16" s="426"/>
      <c r="BS16" s="426"/>
      <c r="BT16" s="426"/>
      <c r="BU16" s="427"/>
      <c r="BV16" s="425">
        <v>8400417</v>
      </c>
      <c r="BW16" s="426"/>
      <c r="BX16" s="426"/>
      <c r="BY16" s="426"/>
      <c r="BZ16" s="426"/>
      <c r="CA16" s="426"/>
      <c r="CB16" s="426"/>
      <c r="CC16" s="427"/>
      <c r="CD16" s="184"/>
      <c r="CE16" s="506"/>
      <c r="CF16" s="506"/>
      <c r="CG16" s="506"/>
      <c r="CH16" s="506"/>
      <c r="CI16" s="506"/>
      <c r="CJ16" s="506"/>
      <c r="CK16" s="506"/>
      <c r="CL16" s="506"/>
      <c r="CM16" s="506"/>
      <c r="CN16" s="506"/>
      <c r="CO16" s="506"/>
      <c r="CP16" s="506"/>
      <c r="CQ16" s="506"/>
      <c r="CR16" s="506"/>
      <c r="CS16" s="507"/>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94"/>
      <c r="M17" s="503" t="s">
        <v>152</v>
      </c>
      <c r="N17" s="504"/>
      <c r="O17" s="504"/>
      <c r="P17" s="504"/>
      <c r="Q17" s="505"/>
      <c r="R17" s="500" t="s">
        <v>153</v>
      </c>
      <c r="S17" s="501"/>
      <c r="T17" s="501"/>
      <c r="U17" s="501"/>
      <c r="V17" s="502"/>
      <c r="W17" s="404" t="s">
        <v>154</v>
      </c>
      <c r="X17" s="405"/>
      <c r="Y17" s="405"/>
      <c r="Z17" s="405"/>
      <c r="AA17" s="405"/>
      <c r="AB17" s="395"/>
      <c r="AC17" s="445">
        <v>7543</v>
      </c>
      <c r="AD17" s="446"/>
      <c r="AE17" s="446"/>
      <c r="AF17" s="446"/>
      <c r="AG17" s="488"/>
      <c r="AH17" s="445">
        <v>7923</v>
      </c>
      <c r="AI17" s="446"/>
      <c r="AJ17" s="446"/>
      <c r="AK17" s="446"/>
      <c r="AL17" s="447"/>
      <c r="AM17" s="417"/>
      <c r="AN17" s="418"/>
      <c r="AO17" s="418"/>
      <c r="AP17" s="418"/>
      <c r="AQ17" s="418"/>
      <c r="AR17" s="418"/>
      <c r="AS17" s="418"/>
      <c r="AT17" s="419"/>
      <c r="AU17" s="420"/>
      <c r="AV17" s="421"/>
      <c r="AW17" s="421"/>
      <c r="AX17" s="421"/>
      <c r="AY17" s="422" t="s">
        <v>155</v>
      </c>
      <c r="AZ17" s="423"/>
      <c r="BA17" s="423"/>
      <c r="BB17" s="423"/>
      <c r="BC17" s="423"/>
      <c r="BD17" s="423"/>
      <c r="BE17" s="423"/>
      <c r="BF17" s="423"/>
      <c r="BG17" s="423"/>
      <c r="BH17" s="423"/>
      <c r="BI17" s="423"/>
      <c r="BJ17" s="423"/>
      <c r="BK17" s="423"/>
      <c r="BL17" s="423"/>
      <c r="BM17" s="424"/>
      <c r="BN17" s="425">
        <v>4752046</v>
      </c>
      <c r="BO17" s="426"/>
      <c r="BP17" s="426"/>
      <c r="BQ17" s="426"/>
      <c r="BR17" s="426"/>
      <c r="BS17" s="426"/>
      <c r="BT17" s="426"/>
      <c r="BU17" s="427"/>
      <c r="BV17" s="425">
        <v>4577035</v>
      </c>
      <c r="BW17" s="426"/>
      <c r="BX17" s="426"/>
      <c r="BY17" s="426"/>
      <c r="BZ17" s="426"/>
      <c r="CA17" s="426"/>
      <c r="CB17" s="426"/>
      <c r="CC17" s="427"/>
      <c r="CD17" s="184"/>
      <c r="CE17" s="506"/>
      <c r="CF17" s="506"/>
      <c r="CG17" s="506"/>
      <c r="CH17" s="506"/>
      <c r="CI17" s="506"/>
      <c r="CJ17" s="506"/>
      <c r="CK17" s="506"/>
      <c r="CL17" s="506"/>
      <c r="CM17" s="506"/>
      <c r="CN17" s="506"/>
      <c r="CO17" s="506"/>
      <c r="CP17" s="506"/>
      <c r="CQ17" s="506"/>
      <c r="CR17" s="506"/>
      <c r="CS17" s="507"/>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08" t="s">
        <v>156</v>
      </c>
      <c r="C18" s="437"/>
      <c r="D18" s="437"/>
      <c r="E18" s="509"/>
      <c r="F18" s="509"/>
      <c r="G18" s="509"/>
      <c r="H18" s="509"/>
      <c r="I18" s="509"/>
      <c r="J18" s="509"/>
      <c r="K18" s="509"/>
      <c r="L18" s="510">
        <v>264.89</v>
      </c>
      <c r="M18" s="510"/>
      <c r="N18" s="510"/>
      <c r="O18" s="510"/>
      <c r="P18" s="510"/>
      <c r="Q18" s="510"/>
      <c r="R18" s="511"/>
      <c r="S18" s="511"/>
      <c r="T18" s="511"/>
      <c r="U18" s="511"/>
      <c r="V18" s="512"/>
      <c r="W18" s="406"/>
      <c r="X18" s="407"/>
      <c r="Y18" s="407"/>
      <c r="Z18" s="407"/>
      <c r="AA18" s="407"/>
      <c r="AB18" s="398"/>
      <c r="AC18" s="513">
        <v>54.7</v>
      </c>
      <c r="AD18" s="514"/>
      <c r="AE18" s="514"/>
      <c r="AF18" s="514"/>
      <c r="AG18" s="515"/>
      <c r="AH18" s="513">
        <v>53.8</v>
      </c>
      <c r="AI18" s="514"/>
      <c r="AJ18" s="514"/>
      <c r="AK18" s="514"/>
      <c r="AL18" s="516"/>
      <c r="AM18" s="417"/>
      <c r="AN18" s="418"/>
      <c r="AO18" s="418"/>
      <c r="AP18" s="418"/>
      <c r="AQ18" s="418"/>
      <c r="AR18" s="418"/>
      <c r="AS18" s="418"/>
      <c r="AT18" s="419"/>
      <c r="AU18" s="420"/>
      <c r="AV18" s="421"/>
      <c r="AW18" s="421"/>
      <c r="AX18" s="421"/>
      <c r="AY18" s="422" t="s">
        <v>157</v>
      </c>
      <c r="AZ18" s="423"/>
      <c r="BA18" s="423"/>
      <c r="BB18" s="423"/>
      <c r="BC18" s="423"/>
      <c r="BD18" s="423"/>
      <c r="BE18" s="423"/>
      <c r="BF18" s="423"/>
      <c r="BG18" s="423"/>
      <c r="BH18" s="423"/>
      <c r="BI18" s="423"/>
      <c r="BJ18" s="423"/>
      <c r="BK18" s="423"/>
      <c r="BL18" s="423"/>
      <c r="BM18" s="424"/>
      <c r="BN18" s="425">
        <v>9498498</v>
      </c>
      <c r="BO18" s="426"/>
      <c r="BP18" s="426"/>
      <c r="BQ18" s="426"/>
      <c r="BR18" s="426"/>
      <c r="BS18" s="426"/>
      <c r="BT18" s="426"/>
      <c r="BU18" s="427"/>
      <c r="BV18" s="425">
        <v>9431748</v>
      </c>
      <c r="BW18" s="426"/>
      <c r="BX18" s="426"/>
      <c r="BY18" s="426"/>
      <c r="BZ18" s="426"/>
      <c r="CA18" s="426"/>
      <c r="CB18" s="426"/>
      <c r="CC18" s="427"/>
      <c r="CD18" s="184"/>
      <c r="CE18" s="506"/>
      <c r="CF18" s="506"/>
      <c r="CG18" s="506"/>
      <c r="CH18" s="506"/>
      <c r="CI18" s="506"/>
      <c r="CJ18" s="506"/>
      <c r="CK18" s="506"/>
      <c r="CL18" s="506"/>
      <c r="CM18" s="506"/>
      <c r="CN18" s="506"/>
      <c r="CO18" s="506"/>
      <c r="CP18" s="506"/>
      <c r="CQ18" s="506"/>
      <c r="CR18" s="506"/>
      <c r="CS18" s="507"/>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08" t="s">
        <v>158</v>
      </c>
      <c r="C19" s="437"/>
      <c r="D19" s="437"/>
      <c r="E19" s="509"/>
      <c r="F19" s="509"/>
      <c r="G19" s="509"/>
      <c r="H19" s="509"/>
      <c r="I19" s="509"/>
      <c r="J19" s="509"/>
      <c r="K19" s="509"/>
      <c r="L19" s="517">
        <v>108</v>
      </c>
      <c r="M19" s="517"/>
      <c r="N19" s="517"/>
      <c r="O19" s="517"/>
      <c r="P19" s="517"/>
      <c r="Q19" s="517"/>
      <c r="R19" s="518"/>
      <c r="S19" s="518"/>
      <c r="T19" s="518"/>
      <c r="U19" s="518"/>
      <c r="V19" s="519"/>
      <c r="W19" s="351"/>
      <c r="X19" s="352"/>
      <c r="Y19" s="352"/>
      <c r="Z19" s="352"/>
      <c r="AA19" s="352"/>
      <c r="AB19" s="352"/>
      <c r="AC19" s="526"/>
      <c r="AD19" s="526"/>
      <c r="AE19" s="526"/>
      <c r="AF19" s="526"/>
      <c r="AG19" s="526"/>
      <c r="AH19" s="526"/>
      <c r="AI19" s="526"/>
      <c r="AJ19" s="526"/>
      <c r="AK19" s="526"/>
      <c r="AL19" s="527"/>
      <c r="AM19" s="417"/>
      <c r="AN19" s="418"/>
      <c r="AO19" s="418"/>
      <c r="AP19" s="418"/>
      <c r="AQ19" s="418"/>
      <c r="AR19" s="418"/>
      <c r="AS19" s="418"/>
      <c r="AT19" s="419"/>
      <c r="AU19" s="420"/>
      <c r="AV19" s="421"/>
      <c r="AW19" s="421"/>
      <c r="AX19" s="421"/>
      <c r="AY19" s="422" t="s">
        <v>159</v>
      </c>
      <c r="AZ19" s="423"/>
      <c r="BA19" s="423"/>
      <c r="BB19" s="423"/>
      <c r="BC19" s="423"/>
      <c r="BD19" s="423"/>
      <c r="BE19" s="423"/>
      <c r="BF19" s="423"/>
      <c r="BG19" s="423"/>
      <c r="BH19" s="423"/>
      <c r="BI19" s="423"/>
      <c r="BJ19" s="423"/>
      <c r="BK19" s="423"/>
      <c r="BL19" s="423"/>
      <c r="BM19" s="424"/>
      <c r="BN19" s="425">
        <v>15459665</v>
      </c>
      <c r="BO19" s="426"/>
      <c r="BP19" s="426"/>
      <c r="BQ19" s="426"/>
      <c r="BR19" s="426"/>
      <c r="BS19" s="426"/>
      <c r="BT19" s="426"/>
      <c r="BU19" s="427"/>
      <c r="BV19" s="425">
        <v>14675247</v>
      </c>
      <c r="BW19" s="426"/>
      <c r="BX19" s="426"/>
      <c r="BY19" s="426"/>
      <c r="BZ19" s="426"/>
      <c r="CA19" s="426"/>
      <c r="CB19" s="426"/>
      <c r="CC19" s="427"/>
      <c r="CD19" s="184"/>
      <c r="CE19" s="506"/>
      <c r="CF19" s="506"/>
      <c r="CG19" s="506"/>
      <c r="CH19" s="506"/>
      <c r="CI19" s="506"/>
      <c r="CJ19" s="506"/>
      <c r="CK19" s="506"/>
      <c r="CL19" s="506"/>
      <c r="CM19" s="506"/>
      <c r="CN19" s="506"/>
      <c r="CO19" s="506"/>
      <c r="CP19" s="506"/>
      <c r="CQ19" s="506"/>
      <c r="CR19" s="506"/>
      <c r="CS19" s="507"/>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08" t="s">
        <v>160</v>
      </c>
      <c r="C20" s="437"/>
      <c r="D20" s="437"/>
      <c r="E20" s="509"/>
      <c r="F20" s="509"/>
      <c r="G20" s="509"/>
      <c r="H20" s="509"/>
      <c r="I20" s="509"/>
      <c r="J20" s="509"/>
      <c r="K20" s="509"/>
      <c r="L20" s="517">
        <v>10305</v>
      </c>
      <c r="M20" s="517"/>
      <c r="N20" s="517"/>
      <c r="O20" s="517"/>
      <c r="P20" s="517"/>
      <c r="Q20" s="517"/>
      <c r="R20" s="518"/>
      <c r="S20" s="518"/>
      <c r="T20" s="518"/>
      <c r="U20" s="518"/>
      <c r="V20" s="519"/>
      <c r="W20" s="406"/>
      <c r="X20" s="407"/>
      <c r="Y20" s="407"/>
      <c r="Z20" s="407"/>
      <c r="AA20" s="407"/>
      <c r="AB20" s="407"/>
      <c r="AC20" s="520"/>
      <c r="AD20" s="520"/>
      <c r="AE20" s="520"/>
      <c r="AF20" s="520"/>
      <c r="AG20" s="520"/>
      <c r="AH20" s="520"/>
      <c r="AI20" s="520"/>
      <c r="AJ20" s="520"/>
      <c r="AK20" s="520"/>
      <c r="AL20" s="521"/>
      <c r="AM20" s="522"/>
      <c r="AN20" s="449"/>
      <c r="AO20" s="449"/>
      <c r="AP20" s="449"/>
      <c r="AQ20" s="449"/>
      <c r="AR20" s="449"/>
      <c r="AS20" s="449"/>
      <c r="AT20" s="450"/>
      <c r="AU20" s="523"/>
      <c r="AV20" s="524"/>
      <c r="AW20" s="524"/>
      <c r="AX20" s="525"/>
      <c r="AY20" s="422"/>
      <c r="AZ20" s="423"/>
      <c r="BA20" s="423"/>
      <c r="BB20" s="423"/>
      <c r="BC20" s="423"/>
      <c r="BD20" s="423"/>
      <c r="BE20" s="423"/>
      <c r="BF20" s="423"/>
      <c r="BG20" s="423"/>
      <c r="BH20" s="423"/>
      <c r="BI20" s="423"/>
      <c r="BJ20" s="423"/>
      <c r="BK20" s="423"/>
      <c r="BL20" s="423"/>
      <c r="BM20" s="424"/>
      <c r="BN20" s="425"/>
      <c r="BO20" s="426"/>
      <c r="BP20" s="426"/>
      <c r="BQ20" s="426"/>
      <c r="BR20" s="426"/>
      <c r="BS20" s="426"/>
      <c r="BT20" s="426"/>
      <c r="BU20" s="427"/>
      <c r="BV20" s="425"/>
      <c r="BW20" s="426"/>
      <c r="BX20" s="426"/>
      <c r="BY20" s="426"/>
      <c r="BZ20" s="426"/>
      <c r="CA20" s="426"/>
      <c r="CB20" s="426"/>
      <c r="CC20" s="427"/>
      <c r="CD20" s="184"/>
      <c r="CE20" s="506"/>
      <c r="CF20" s="506"/>
      <c r="CG20" s="506"/>
      <c r="CH20" s="506"/>
      <c r="CI20" s="506"/>
      <c r="CJ20" s="506"/>
      <c r="CK20" s="506"/>
      <c r="CL20" s="506"/>
      <c r="CM20" s="506"/>
      <c r="CN20" s="506"/>
      <c r="CO20" s="506"/>
      <c r="CP20" s="506"/>
      <c r="CQ20" s="506"/>
      <c r="CR20" s="506"/>
      <c r="CS20" s="507"/>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28" t="s">
        <v>161</v>
      </c>
      <c r="C21" s="529"/>
      <c r="D21" s="529"/>
      <c r="E21" s="529"/>
      <c r="F21" s="529"/>
      <c r="G21" s="529"/>
      <c r="H21" s="529"/>
      <c r="I21" s="529"/>
      <c r="J21" s="529"/>
      <c r="K21" s="529"/>
      <c r="L21" s="529"/>
      <c r="M21" s="529"/>
      <c r="N21" s="529"/>
      <c r="O21" s="529"/>
      <c r="P21" s="529"/>
      <c r="Q21" s="529"/>
      <c r="R21" s="529"/>
      <c r="S21" s="529"/>
      <c r="T21" s="529"/>
      <c r="U21" s="529"/>
      <c r="V21" s="529"/>
      <c r="W21" s="529"/>
      <c r="X21" s="529"/>
      <c r="Y21" s="529"/>
      <c r="Z21" s="529"/>
      <c r="AA21" s="529"/>
      <c r="AB21" s="529"/>
      <c r="AC21" s="529"/>
      <c r="AD21" s="529"/>
      <c r="AE21" s="529"/>
      <c r="AF21" s="529"/>
      <c r="AG21" s="529"/>
      <c r="AH21" s="529"/>
      <c r="AI21" s="529"/>
      <c r="AJ21" s="529"/>
      <c r="AK21" s="529"/>
      <c r="AL21" s="529"/>
      <c r="AM21" s="529"/>
      <c r="AN21" s="529"/>
      <c r="AO21" s="529"/>
      <c r="AP21" s="529"/>
      <c r="AQ21" s="529"/>
      <c r="AR21" s="529"/>
      <c r="AS21" s="529"/>
      <c r="AT21" s="529"/>
      <c r="AU21" s="529"/>
      <c r="AV21" s="529"/>
      <c r="AW21" s="529"/>
      <c r="AX21" s="530"/>
      <c r="AY21" s="531"/>
      <c r="AZ21" s="532"/>
      <c r="BA21" s="532"/>
      <c r="BB21" s="532"/>
      <c r="BC21" s="532"/>
      <c r="BD21" s="532"/>
      <c r="BE21" s="532"/>
      <c r="BF21" s="532"/>
      <c r="BG21" s="532"/>
      <c r="BH21" s="532"/>
      <c r="BI21" s="532"/>
      <c r="BJ21" s="532"/>
      <c r="BK21" s="532"/>
      <c r="BL21" s="532"/>
      <c r="BM21" s="533"/>
      <c r="BN21" s="534"/>
      <c r="BO21" s="535"/>
      <c r="BP21" s="535"/>
      <c r="BQ21" s="535"/>
      <c r="BR21" s="535"/>
      <c r="BS21" s="535"/>
      <c r="BT21" s="535"/>
      <c r="BU21" s="536"/>
      <c r="BV21" s="534"/>
      <c r="BW21" s="535"/>
      <c r="BX21" s="535"/>
      <c r="BY21" s="535"/>
      <c r="BZ21" s="535"/>
      <c r="CA21" s="535"/>
      <c r="CB21" s="535"/>
      <c r="CC21" s="536"/>
      <c r="CD21" s="184"/>
      <c r="CE21" s="506"/>
      <c r="CF21" s="506"/>
      <c r="CG21" s="506"/>
      <c r="CH21" s="506"/>
      <c r="CI21" s="506"/>
      <c r="CJ21" s="506"/>
      <c r="CK21" s="506"/>
      <c r="CL21" s="506"/>
      <c r="CM21" s="506"/>
      <c r="CN21" s="506"/>
      <c r="CO21" s="506"/>
      <c r="CP21" s="506"/>
      <c r="CQ21" s="506"/>
      <c r="CR21" s="506"/>
      <c r="CS21" s="507"/>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37" t="s">
        <v>162</v>
      </c>
      <c r="C22" s="538"/>
      <c r="D22" s="539"/>
      <c r="E22" s="400" t="s">
        <v>1</v>
      </c>
      <c r="F22" s="405"/>
      <c r="G22" s="405"/>
      <c r="H22" s="405"/>
      <c r="I22" s="405"/>
      <c r="J22" s="405"/>
      <c r="K22" s="395"/>
      <c r="L22" s="400" t="s">
        <v>163</v>
      </c>
      <c r="M22" s="405"/>
      <c r="N22" s="405"/>
      <c r="O22" s="405"/>
      <c r="P22" s="395"/>
      <c r="Q22" s="546" t="s">
        <v>164</v>
      </c>
      <c r="R22" s="547"/>
      <c r="S22" s="547"/>
      <c r="T22" s="547"/>
      <c r="U22" s="547"/>
      <c r="V22" s="548"/>
      <c r="W22" s="552" t="s">
        <v>165</v>
      </c>
      <c r="X22" s="538"/>
      <c r="Y22" s="539"/>
      <c r="Z22" s="400" t="s">
        <v>1</v>
      </c>
      <c r="AA22" s="405"/>
      <c r="AB22" s="405"/>
      <c r="AC22" s="405"/>
      <c r="AD22" s="405"/>
      <c r="AE22" s="405"/>
      <c r="AF22" s="405"/>
      <c r="AG22" s="395"/>
      <c r="AH22" s="557" t="s">
        <v>166</v>
      </c>
      <c r="AI22" s="405"/>
      <c r="AJ22" s="405"/>
      <c r="AK22" s="405"/>
      <c r="AL22" s="395"/>
      <c r="AM22" s="557" t="s">
        <v>167</v>
      </c>
      <c r="AN22" s="558"/>
      <c r="AO22" s="558"/>
      <c r="AP22" s="558"/>
      <c r="AQ22" s="558"/>
      <c r="AR22" s="559"/>
      <c r="AS22" s="546" t="s">
        <v>164</v>
      </c>
      <c r="AT22" s="547"/>
      <c r="AU22" s="547"/>
      <c r="AV22" s="547"/>
      <c r="AW22" s="547"/>
      <c r="AX22" s="563"/>
      <c r="AY22" s="354" t="s">
        <v>168</v>
      </c>
      <c r="AZ22" s="355"/>
      <c r="BA22" s="355"/>
      <c r="BB22" s="355"/>
      <c r="BC22" s="355"/>
      <c r="BD22" s="355"/>
      <c r="BE22" s="355"/>
      <c r="BF22" s="355"/>
      <c r="BG22" s="355"/>
      <c r="BH22" s="355"/>
      <c r="BI22" s="355"/>
      <c r="BJ22" s="355"/>
      <c r="BK22" s="355"/>
      <c r="BL22" s="355"/>
      <c r="BM22" s="356"/>
      <c r="BN22" s="357">
        <v>19119400</v>
      </c>
      <c r="BO22" s="358"/>
      <c r="BP22" s="358"/>
      <c r="BQ22" s="358"/>
      <c r="BR22" s="358"/>
      <c r="BS22" s="358"/>
      <c r="BT22" s="358"/>
      <c r="BU22" s="359"/>
      <c r="BV22" s="357">
        <v>19552616</v>
      </c>
      <c r="BW22" s="358"/>
      <c r="BX22" s="358"/>
      <c r="BY22" s="358"/>
      <c r="BZ22" s="358"/>
      <c r="CA22" s="358"/>
      <c r="CB22" s="358"/>
      <c r="CC22" s="359"/>
      <c r="CD22" s="184"/>
      <c r="CE22" s="506"/>
      <c r="CF22" s="506"/>
      <c r="CG22" s="506"/>
      <c r="CH22" s="506"/>
      <c r="CI22" s="506"/>
      <c r="CJ22" s="506"/>
      <c r="CK22" s="506"/>
      <c r="CL22" s="506"/>
      <c r="CM22" s="506"/>
      <c r="CN22" s="506"/>
      <c r="CO22" s="506"/>
      <c r="CP22" s="506"/>
      <c r="CQ22" s="506"/>
      <c r="CR22" s="506"/>
      <c r="CS22" s="507"/>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40"/>
      <c r="C23" s="541"/>
      <c r="D23" s="542"/>
      <c r="E23" s="380"/>
      <c r="F23" s="385"/>
      <c r="G23" s="385"/>
      <c r="H23" s="385"/>
      <c r="I23" s="385"/>
      <c r="J23" s="385"/>
      <c r="K23" s="374"/>
      <c r="L23" s="380"/>
      <c r="M23" s="385"/>
      <c r="N23" s="385"/>
      <c r="O23" s="385"/>
      <c r="P23" s="374"/>
      <c r="Q23" s="549"/>
      <c r="R23" s="550"/>
      <c r="S23" s="550"/>
      <c r="T23" s="550"/>
      <c r="U23" s="550"/>
      <c r="V23" s="551"/>
      <c r="W23" s="553"/>
      <c r="X23" s="541"/>
      <c r="Y23" s="542"/>
      <c r="Z23" s="380"/>
      <c r="AA23" s="385"/>
      <c r="AB23" s="385"/>
      <c r="AC23" s="385"/>
      <c r="AD23" s="385"/>
      <c r="AE23" s="385"/>
      <c r="AF23" s="385"/>
      <c r="AG23" s="374"/>
      <c r="AH23" s="380"/>
      <c r="AI23" s="385"/>
      <c r="AJ23" s="385"/>
      <c r="AK23" s="385"/>
      <c r="AL23" s="374"/>
      <c r="AM23" s="560"/>
      <c r="AN23" s="561"/>
      <c r="AO23" s="561"/>
      <c r="AP23" s="561"/>
      <c r="AQ23" s="561"/>
      <c r="AR23" s="562"/>
      <c r="AS23" s="549"/>
      <c r="AT23" s="550"/>
      <c r="AU23" s="550"/>
      <c r="AV23" s="550"/>
      <c r="AW23" s="550"/>
      <c r="AX23" s="564"/>
      <c r="AY23" s="422" t="s">
        <v>169</v>
      </c>
      <c r="AZ23" s="423"/>
      <c r="BA23" s="423"/>
      <c r="BB23" s="423"/>
      <c r="BC23" s="423"/>
      <c r="BD23" s="423"/>
      <c r="BE23" s="423"/>
      <c r="BF23" s="423"/>
      <c r="BG23" s="423"/>
      <c r="BH23" s="423"/>
      <c r="BI23" s="423"/>
      <c r="BJ23" s="423"/>
      <c r="BK23" s="423"/>
      <c r="BL23" s="423"/>
      <c r="BM23" s="424"/>
      <c r="BN23" s="425">
        <v>12253989</v>
      </c>
      <c r="BO23" s="426"/>
      <c r="BP23" s="426"/>
      <c r="BQ23" s="426"/>
      <c r="BR23" s="426"/>
      <c r="BS23" s="426"/>
      <c r="BT23" s="426"/>
      <c r="BU23" s="427"/>
      <c r="BV23" s="425">
        <v>12293294</v>
      </c>
      <c r="BW23" s="426"/>
      <c r="BX23" s="426"/>
      <c r="BY23" s="426"/>
      <c r="BZ23" s="426"/>
      <c r="CA23" s="426"/>
      <c r="CB23" s="426"/>
      <c r="CC23" s="427"/>
      <c r="CD23" s="184"/>
      <c r="CE23" s="506"/>
      <c r="CF23" s="506"/>
      <c r="CG23" s="506"/>
      <c r="CH23" s="506"/>
      <c r="CI23" s="506"/>
      <c r="CJ23" s="506"/>
      <c r="CK23" s="506"/>
      <c r="CL23" s="506"/>
      <c r="CM23" s="506"/>
      <c r="CN23" s="506"/>
      <c r="CO23" s="506"/>
      <c r="CP23" s="506"/>
      <c r="CQ23" s="506"/>
      <c r="CR23" s="506"/>
      <c r="CS23" s="507"/>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40"/>
      <c r="C24" s="541"/>
      <c r="D24" s="542"/>
      <c r="E24" s="444" t="s">
        <v>170</v>
      </c>
      <c r="F24" s="418"/>
      <c r="G24" s="418"/>
      <c r="H24" s="418"/>
      <c r="I24" s="418"/>
      <c r="J24" s="418"/>
      <c r="K24" s="419"/>
      <c r="L24" s="445">
        <v>1</v>
      </c>
      <c r="M24" s="446"/>
      <c r="N24" s="446"/>
      <c r="O24" s="446"/>
      <c r="P24" s="488"/>
      <c r="Q24" s="445">
        <v>8150</v>
      </c>
      <c r="R24" s="446"/>
      <c r="S24" s="446"/>
      <c r="T24" s="446"/>
      <c r="U24" s="446"/>
      <c r="V24" s="488"/>
      <c r="W24" s="553"/>
      <c r="X24" s="541"/>
      <c r="Y24" s="542"/>
      <c r="Z24" s="444" t="s">
        <v>171</v>
      </c>
      <c r="AA24" s="418"/>
      <c r="AB24" s="418"/>
      <c r="AC24" s="418"/>
      <c r="AD24" s="418"/>
      <c r="AE24" s="418"/>
      <c r="AF24" s="418"/>
      <c r="AG24" s="419"/>
      <c r="AH24" s="445">
        <v>300</v>
      </c>
      <c r="AI24" s="446"/>
      <c r="AJ24" s="446"/>
      <c r="AK24" s="446"/>
      <c r="AL24" s="488"/>
      <c r="AM24" s="445">
        <v>912900</v>
      </c>
      <c r="AN24" s="446"/>
      <c r="AO24" s="446"/>
      <c r="AP24" s="446"/>
      <c r="AQ24" s="446"/>
      <c r="AR24" s="488"/>
      <c r="AS24" s="445">
        <v>3043</v>
      </c>
      <c r="AT24" s="446"/>
      <c r="AU24" s="446"/>
      <c r="AV24" s="446"/>
      <c r="AW24" s="446"/>
      <c r="AX24" s="447"/>
      <c r="AY24" s="531" t="s">
        <v>172</v>
      </c>
      <c r="AZ24" s="532"/>
      <c r="BA24" s="532"/>
      <c r="BB24" s="532"/>
      <c r="BC24" s="532"/>
      <c r="BD24" s="532"/>
      <c r="BE24" s="532"/>
      <c r="BF24" s="532"/>
      <c r="BG24" s="532"/>
      <c r="BH24" s="532"/>
      <c r="BI24" s="532"/>
      <c r="BJ24" s="532"/>
      <c r="BK24" s="532"/>
      <c r="BL24" s="532"/>
      <c r="BM24" s="533"/>
      <c r="BN24" s="425">
        <v>12970356</v>
      </c>
      <c r="BO24" s="426"/>
      <c r="BP24" s="426"/>
      <c r="BQ24" s="426"/>
      <c r="BR24" s="426"/>
      <c r="BS24" s="426"/>
      <c r="BT24" s="426"/>
      <c r="BU24" s="427"/>
      <c r="BV24" s="425">
        <v>12951100</v>
      </c>
      <c r="BW24" s="426"/>
      <c r="BX24" s="426"/>
      <c r="BY24" s="426"/>
      <c r="BZ24" s="426"/>
      <c r="CA24" s="426"/>
      <c r="CB24" s="426"/>
      <c r="CC24" s="427"/>
      <c r="CD24" s="184"/>
      <c r="CE24" s="506"/>
      <c r="CF24" s="506"/>
      <c r="CG24" s="506"/>
      <c r="CH24" s="506"/>
      <c r="CI24" s="506"/>
      <c r="CJ24" s="506"/>
      <c r="CK24" s="506"/>
      <c r="CL24" s="506"/>
      <c r="CM24" s="506"/>
      <c r="CN24" s="506"/>
      <c r="CO24" s="506"/>
      <c r="CP24" s="506"/>
      <c r="CQ24" s="506"/>
      <c r="CR24" s="506"/>
      <c r="CS24" s="507"/>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40"/>
      <c r="C25" s="541"/>
      <c r="D25" s="542"/>
      <c r="E25" s="444" t="s">
        <v>173</v>
      </c>
      <c r="F25" s="418"/>
      <c r="G25" s="418"/>
      <c r="H25" s="418"/>
      <c r="I25" s="418"/>
      <c r="J25" s="418"/>
      <c r="K25" s="419"/>
      <c r="L25" s="445">
        <v>1</v>
      </c>
      <c r="M25" s="446"/>
      <c r="N25" s="446"/>
      <c r="O25" s="446"/>
      <c r="P25" s="488"/>
      <c r="Q25" s="445">
        <v>6350</v>
      </c>
      <c r="R25" s="446"/>
      <c r="S25" s="446"/>
      <c r="T25" s="446"/>
      <c r="U25" s="446"/>
      <c r="V25" s="488"/>
      <c r="W25" s="553"/>
      <c r="X25" s="541"/>
      <c r="Y25" s="542"/>
      <c r="Z25" s="444" t="s">
        <v>174</v>
      </c>
      <c r="AA25" s="418"/>
      <c r="AB25" s="418"/>
      <c r="AC25" s="418"/>
      <c r="AD25" s="418"/>
      <c r="AE25" s="418"/>
      <c r="AF25" s="418"/>
      <c r="AG25" s="419"/>
      <c r="AH25" s="445" t="s">
        <v>175</v>
      </c>
      <c r="AI25" s="446"/>
      <c r="AJ25" s="446"/>
      <c r="AK25" s="446"/>
      <c r="AL25" s="488"/>
      <c r="AM25" s="445" t="s">
        <v>176</v>
      </c>
      <c r="AN25" s="446"/>
      <c r="AO25" s="446"/>
      <c r="AP25" s="446"/>
      <c r="AQ25" s="446"/>
      <c r="AR25" s="488"/>
      <c r="AS25" s="445" t="s">
        <v>176</v>
      </c>
      <c r="AT25" s="446"/>
      <c r="AU25" s="446"/>
      <c r="AV25" s="446"/>
      <c r="AW25" s="446"/>
      <c r="AX25" s="447"/>
      <c r="AY25" s="354" t="s">
        <v>177</v>
      </c>
      <c r="AZ25" s="355"/>
      <c r="BA25" s="355"/>
      <c r="BB25" s="355"/>
      <c r="BC25" s="355"/>
      <c r="BD25" s="355"/>
      <c r="BE25" s="355"/>
      <c r="BF25" s="355"/>
      <c r="BG25" s="355"/>
      <c r="BH25" s="355"/>
      <c r="BI25" s="355"/>
      <c r="BJ25" s="355"/>
      <c r="BK25" s="355"/>
      <c r="BL25" s="355"/>
      <c r="BM25" s="356"/>
      <c r="BN25" s="357">
        <v>2860623</v>
      </c>
      <c r="BO25" s="358"/>
      <c r="BP25" s="358"/>
      <c r="BQ25" s="358"/>
      <c r="BR25" s="358"/>
      <c r="BS25" s="358"/>
      <c r="BT25" s="358"/>
      <c r="BU25" s="359"/>
      <c r="BV25" s="357">
        <v>2421577</v>
      </c>
      <c r="BW25" s="358"/>
      <c r="BX25" s="358"/>
      <c r="BY25" s="358"/>
      <c r="BZ25" s="358"/>
      <c r="CA25" s="358"/>
      <c r="CB25" s="358"/>
      <c r="CC25" s="359"/>
      <c r="CD25" s="184"/>
      <c r="CE25" s="506"/>
      <c r="CF25" s="506"/>
      <c r="CG25" s="506"/>
      <c r="CH25" s="506"/>
      <c r="CI25" s="506"/>
      <c r="CJ25" s="506"/>
      <c r="CK25" s="506"/>
      <c r="CL25" s="506"/>
      <c r="CM25" s="506"/>
      <c r="CN25" s="506"/>
      <c r="CO25" s="506"/>
      <c r="CP25" s="506"/>
      <c r="CQ25" s="506"/>
      <c r="CR25" s="506"/>
      <c r="CS25" s="507"/>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40"/>
      <c r="C26" s="541"/>
      <c r="D26" s="542"/>
      <c r="E26" s="444" t="s">
        <v>178</v>
      </c>
      <c r="F26" s="418"/>
      <c r="G26" s="418"/>
      <c r="H26" s="418"/>
      <c r="I26" s="418"/>
      <c r="J26" s="418"/>
      <c r="K26" s="419"/>
      <c r="L26" s="445">
        <v>1</v>
      </c>
      <c r="M26" s="446"/>
      <c r="N26" s="446"/>
      <c r="O26" s="446"/>
      <c r="P26" s="488"/>
      <c r="Q26" s="445">
        <v>5640</v>
      </c>
      <c r="R26" s="446"/>
      <c r="S26" s="446"/>
      <c r="T26" s="446"/>
      <c r="U26" s="446"/>
      <c r="V26" s="488"/>
      <c r="W26" s="553"/>
      <c r="X26" s="541"/>
      <c r="Y26" s="542"/>
      <c r="Z26" s="444" t="s">
        <v>179</v>
      </c>
      <c r="AA26" s="565"/>
      <c r="AB26" s="565"/>
      <c r="AC26" s="565"/>
      <c r="AD26" s="565"/>
      <c r="AE26" s="565"/>
      <c r="AF26" s="565"/>
      <c r="AG26" s="566"/>
      <c r="AH26" s="445">
        <v>32</v>
      </c>
      <c r="AI26" s="446"/>
      <c r="AJ26" s="446"/>
      <c r="AK26" s="446"/>
      <c r="AL26" s="488"/>
      <c r="AM26" s="445">
        <v>101184</v>
      </c>
      <c r="AN26" s="446"/>
      <c r="AO26" s="446"/>
      <c r="AP26" s="446"/>
      <c r="AQ26" s="446"/>
      <c r="AR26" s="488"/>
      <c r="AS26" s="445">
        <v>3162</v>
      </c>
      <c r="AT26" s="446"/>
      <c r="AU26" s="446"/>
      <c r="AV26" s="446"/>
      <c r="AW26" s="446"/>
      <c r="AX26" s="447"/>
      <c r="AY26" s="428" t="s">
        <v>180</v>
      </c>
      <c r="AZ26" s="429"/>
      <c r="BA26" s="429"/>
      <c r="BB26" s="429"/>
      <c r="BC26" s="429"/>
      <c r="BD26" s="429"/>
      <c r="BE26" s="429"/>
      <c r="BF26" s="429"/>
      <c r="BG26" s="429"/>
      <c r="BH26" s="429"/>
      <c r="BI26" s="429"/>
      <c r="BJ26" s="429"/>
      <c r="BK26" s="429"/>
      <c r="BL26" s="429"/>
      <c r="BM26" s="430"/>
      <c r="BN26" s="425" t="s">
        <v>175</v>
      </c>
      <c r="BO26" s="426"/>
      <c r="BP26" s="426"/>
      <c r="BQ26" s="426"/>
      <c r="BR26" s="426"/>
      <c r="BS26" s="426"/>
      <c r="BT26" s="426"/>
      <c r="BU26" s="427"/>
      <c r="BV26" s="425" t="s">
        <v>175</v>
      </c>
      <c r="BW26" s="426"/>
      <c r="BX26" s="426"/>
      <c r="BY26" s="426"/>
      <c r="BZ26" s="426"/>
      <c r="CA26" s="426"/>
      <c r="CB26" s="426"/>
      <c r="CC26" s="427"/>
      <c r="CD26" s="184"/>
      <c r="CE26" s="506"/>
      <c r="CF26" s="506"/>
      <c r="CG26" s="506"/>
      <c r="CH26" s="506"/>
      <c r="CI26" s="506"/>
      <c r="CJ26" s="506"/>
      <c r="CK26" s="506"/>
      <c r="CL26" s="506"/>
      <c r="CM26" s="506"/>
      <c r="CN26" s="506"/>
      <c r="CO26" s="506"/>
      <c r="CP26" s="506"/>
      <c r="CQ26" s="506"/>
      <c r="CR26" s="506"/>
      <c r="CS26" s="507"/>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40"/>
      <c r="C27" s="541"/>
      <c r="D27" s="542"/>
      <c r="E27" s="444" t="s">
        <v>181</v>
      </c>
      <c r="F27" s="418"/>
      <c r="G27" s="418"/>
      <c r="H27" s="418"/>
      <c r="I27" s="418"/>
      <c r="J27" s="418"/>
      <c r="K27" s="419"/>
      <c r="L27" s="445">
        <v>1</v>
      </c>
      <c r="M27" s="446"/>
      <c r="N27" s="446"/>
      <c r="O27" s="446"/>
      <c r="P27" s="488"/>
      <c r="Q27" s="445">
        <v>3650</v>
      </c>
      <c r="R27" s="446"/>
      <c r="S27" s="446"/>
      <c r="T27" s="446"/>
      <c r="U27" s="446"/>
      <c r="V27" s="488"/>
      <c r="W27" s="553"/>
      <c r="X27" s="541"/>
      <c r="Y27" s="542"/>
      <c r="Z27" s="444" t="s">
        <v>182</v>
      </c>
      <c r="AA27" s="418"/>
      <c r="AB27" s="418"/>
      <c r="AC27" s="418"/>
      <c r="AD27" s="418"/>
      <c r="AE27" s="418"/>
      <c r="AF27" s="418"/>
      <c r="AG27" s="419"/>
      <c r="AH27" s="445">
        <v>11</v>
      </c>
      <c r="AI27" s="446"/>
      <c r="AJ27" s="446"/>
      <c r="AK27" s="446"/>
      <c r="AL27" s="488"/>
      <c r="AM27" s="445">
        <v>32453</v>
      </c>
      <c r="AN27" s="446"/>
      <c r="AO27" s="446"/>
      <c r="AP27" s="446"/>
      <c r="AQ27" s="446"/>
      <c r="AR27" s="488"/>
      <c r="AS27" s="445">
        <v>2950</v>
      </c>
      <c r="AT27" s="446"/>
      <c r="AU27" s="446"/>
      <c r="AV27" s="446"/>
      <c r="AW27" s="446"/>
      <c r="AX27" s="447"/>
      <c r="AY27" s="489" t="s">
        <v>183</v>
      </c>
      <c r="AZ27" s="490"/>
      <c r="BA27" s="490"/>
      <c r="BB27" s="490"/>
      <c r="BC27" s="490"/>
      <c r="BD27" s="490"/>
      <c r="BE27" s="490"/>
      <c r="BF27" s="490"/>
      <c r="BG27" s="490"/>
      <c r="BH27" s="490"/>
      <c r="BI27" s="490"/>
      <c r="BJ27" s="490"/>
      <c r="BK27" s="490"/>
      <c r="BL27" s="490"/>
      <c r="BM27" s="491"/>
      <c r="BN27" s="534">
        <v>153859</v>
      </c>
      <c r="BO27" s="535"/>
      <c r="BP27" s="535"/>
      <c r="BQ27" s="535"/>
      <c r="BR27" s="535"/>
      <c r="BS27" s="535"/>
      <c r="BT27" s="535"/>
      <c r="BU27" s="536"/>
      <c r="BV27" s="534">
        <v>153859</v>
      </c>
      <c r="BW27" s="535"/>
      <c r="BX27" s="535"/>
      <c r="BY27" s="535"/>
      <c r="BZ27" s="535"/>
      <c r="CA27" s="535"/>
      <c r="CB27" s="535"/>
      <c r="CC27" s="536"/>
      <c r="CD27" s="178"/>
      <c r="CE27" s="506"/>
      <c r="CF27" s="506"/>
      <c r="CG27" s="506"/>
      <c r="CH27" s="506"/>
      <c r="CI27" s="506"/>
      <c r="CJ27" s="506"/>
      <c r="CK27" s="506"/>
      <c r="CL27" s="506"/>
      <c r="CM27" s="506"/>
      <c r="CN27" s="506"/>
      <c r="CO27" s="506"/>
      <c r="CP27" s="506"/>
      <c r="CQ27" s="506"/>
      <c r="CR27" s="506"/>
      <c r="CS27" s="507"/>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40"/>
      <c r="C28" s="541"/>
      <c r="D28" s="542"/>
      <c r="E28" s="444" t="s">
        <v>184</v>
      </c>
      <c r="F28" s="418"/>
      <c r="G28" s="418"/>
      <c r="H28" s="418"/>
      <c r="I28" s="418"/>
      <c r="J28" s="418"/>
      <c r="K28" s="419"/>
      <c r="L28" s="445">
        <v>1</v>
      </c>
      <c r="M28" s="446"/>
      <c r="N28" s="446"/>
      <c r="O28" s="446"/>
      <c r="P28" s="488"/>
      <c r="Q28" s="445">
        <v>3010</v>
      </c>
      <c r="R28" s="446"/>
      <c r="S28" s="446"/>
      <c r="T28" s="446"/>
      <c r="U28" s="446"/>
      <c r="V28" s="488"/>
      <c r="W28" s="553"/>
      <c r="X28" s="541"/>
      <c r="Y28" s="542"/>
      <c r="Z28" s="444" t="s">
        <v>185</v>
      </c>
      <c r="AA28" s="418"/>
      <c r="AB28" s="418"/>
      <c r="AC28" s="418"/>
      <c r="AD28" s="418"/>
      <c r="AE28" s="418"/>
      <c r="AF28" s="418"/>
      <c r="AG28" s="419"/>
      <c r="AH28" s="445" t="s">
        <v>175</v>
      </c>
      <c r="AI28" s="446"/>
      <c r="AJ28" s="446"/>
      <c r="AK28" s="446"/>
      <c r="AL28" s="488"/>
      <c r="AM28" s="445" t="s">
        <v>175</v>
      </c>
      <c r="AN28" s="446"/>
      <c r="AO28" s="446"/>
      <c r="AP28" s="446"/>
      <c r="AQ28" s="446"/>
      <c r="AR28" s="488"/>
      <c r="AS28" s="445" t="s">
        <v>176</v>
      </c>
      <c r="AT28" s="446"/>
      <c r="AU28" s="446"/>
      <c r="AV28" s="446"/>
      <c r="AW28" s="446"/>
      <c r="AX28" s="447"/>
      <c r="AY28" s="567" t="s">
        <v>186</v>
      </c>
      <c r="AZ28" s="568"/>
      <c r="BA28" s="568"/>
      <c r="BB28" s="569"/>
      <c r="BC28" s="354" t="s">
        <v>49</v>
      </c>
      <c r="BD28" s="355"/>
      <c r="BE28" s="355"/>
      <c r="BF28" s="355"/>
      <c r="BG28" s="355"/>
      <c r="BH28" s="355"/>
      <c r="BI28" s="355"/>
      <c r="BJ28" s="355"/>
      <c r="BK28" s="355"/>
      <c r="BL28" s="355"/>
      <c r="BM28" s="356"/>
      <c r="BN28" s="357">
        <v>1308537</v>
      </c>
      <c r="BO28" s="358"/>
      <c r="BP28" s="358"/>
      <c r="BQ28" s="358"/>
      <c r="BR28" s="358"/>
      <c r="BS28" s="358"/>
      <c r="BT28" s="358"/>
      <c r="BU28" s="359"/>
      <c r="BV28" s="357">
        <v>977252</v>
      </c>
      <c r="BW28" s="358"/>
      <c r="BX28" s="358"/>
      <c r="BY28" s="358"/>
      <c r="BZ28" s="358"/>
      <c r="CA28" s="358"/>
      <c r="CB28" s="358"/>
      <c r="CC28" s="359"/>
      <c r="CD28" s="184"/>
      <c r="CE28" s="506"/>
      <c r="CF28" s="506"/>
      <c r="CG28" s="506"/>
      <c r="CH28" s="506"/>
      <c r="CI28" s="506"/>
      <c r="CJ28" s="506"/>
      <c r="CK28" s="506"/>
      <c r="CL28" s="506"/>
      <c r="CM28" s="506"/>
      <c r="CN28" s="506"/>
      <c r="CO28" s="506"/>
      <c r="CP28" s="506"/>
      <c r="CQ28" s="506"/>
      <c r="CR28" s="506"/>
      <c r="CS28" s="507"/>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40"/>
      <c r="C29" s="541"/>
      <c r="D29" s="542"/>
      <c r="E29" s="444" t="s">
        <v>187</v>
      </c>
      <c r="F29" s="418"/>
      <c r="G29" s="418"/>
      <c r="H29" s="418"/>
      <c r="I29" s="418"/>
      <c r="J29" s="418"/>
      <c r="K29" s="419"/>
      <c r="L29" s="445">
        <v>14</v>
      </c>
      <c r="M29" s="446"/>
      <c r="N29" s="446"/>
      <c r="O29" s="446"/>
      <c r="P29" s="488"/>
      <c r="Q29" s="445">
        <v>2750</v>
      </c>
      <c r="R29" s="446"/>
      <c r="S29" s="446"/>
      <c r="T29" s="446"/>
      <c r="U29" s="446"/>
      <c r="V29" s="488"/>
      <c r="W29" s="554"/>
      <c r="X29" s="555"/>
      <c r="Y29" s="556"/>
      <c r="Z29" s="444" t="s">
        <v>188</v>
      </c>
      <c r="AA29" s="418"/>
      <c r="AB29" s="418"/>
      <c r="AC29" s="418"/>
      <c r="AD29" s="418"/>
      <c r="AE29" s="418"/>
      <c r="AF29" s="418"/>
      <c r="AG29" s="419"/>
      <c r="AH29" s="445">
        <v>311</v>
      </c>
      <c r="AI29" s="446"/>
      <c r="AJ29" s="446"/>
      <c r="AK29" s="446"/>
      <c r="AL29" s="488"/>
      <c r="AM29" s="445">
        <v>945353</v>
      </c>
      <c r="AN29" s="446"/>
      <c r="AO29" s="446"/>
      <c r="AP29" s="446"/>
      <c r="AQ29" s="446"/>
      <c r="AR29" s="488"/>
      <c r="AS29" s="445">
        <v>3040</v>
      </c>
      <c r="AT29" s="446"/>
      <c r="AU29" s="446"/>
      <c r="AV29" s="446"/>
      <c r="AW29" s="446"/>
      <c r="AX29" s="447"/>
      <c r="AY29" s="570"/>
      <c r="AZ29" s="571"/>
      <c r="BA29" s="571"/>
      <c r="BB29" s="572"/>
      <c r="BC29" s="422" t="s">
        <v>189</v>
      </c>
      <c r="BD29" s="423"/>
      <c r="BE29" s="423"/>
      <c r="BF29" s="423"/>
      <c r="BG29" s="423"/>
      <c r="BH29" s="423"/>
      <c r="BI29" s="423"/>
      <c r="BJ29" s="423"/>
      <c r="BK29" s="423"/>
      <c r="BL29" s="423"/>
      <c r="BM29" s="424"/>
      <c r="BN29" s="425">
        <v>147818</v>
      </c>
      <c r="BO29" s="426"/>
      <c r="BP29" s="426"/>
      <c r="BQ29" s="426"/>
      <c r="BR29" s="426"/>
      <c r="BS29" s="426"/>
      <c r="BT29" s="426"/>
      <c r="BU29" s="427"/>
      <c r="BV29" s="425">
        <v>147815</v>
      </c>
      <c r="BW29" s="426"/>
      <c r="BX29" s="426"/>
      <c r="BY29" s="426"/>
      <c r="BZ29" s="426"/>
      <c r="CA29" s="426"/>
      <c r="CB29" s="426"/>
      <c r="CC29" s="427"/>
      <c r="CD29" s="178"/>
      <c r="CE29" s="506"/>
      <c r="CF29" s="506"/>
      <c r="CG29" s="506"/>
      <c r="CH29" s="506"/>
      <c r="CI29" s="506"/>
      <c r="CJ29" s="506"/>
      <c r="CK29" s="506"/>
      <c r="CL29" s="506"/>
      <c r="CM29" s="506"/>
      <c r="CN29" s="506"/>
      <c r="CO29" s="506"/>
      <c r="CP29" s="506"/>
      <c r="CQ29" s="506"/>
      <c r="CR29" s="506"/>
      <c r="CS29" s="507"/>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43"/>
      <c r="C30" s="544"/>
      <c r="D30" s="545"/>
      <c r="E30" s="448"/>
      <c r="F30" s="449"/>
      <c r="G30" s="449"/>
      <c r="H30" s="449"/>
      <c r="I30" s="449"/>
      <c r="J30" s="449"/>
      <c r="K30" s="450"/>
      <c r="L30" s="577"/>
      <c r="M30" s="578"/>
      <c r="N30" s="578"/>
      <c r="O30" s="578"/>
      <c r="P30" s="579"/>
      <c r="Q30" s="577"/>
      <c r="R30" s="578"/>
      <c r="S30" s="578"/>
      <c r="T30" s="578"/>
      <c r="U30" s="578"/>
      <c r="V30" s="579"/>
      <c r="W30" s="580" t="s">
        <v>190</v>
      </c>
      <c r="X30" s="581"/>
      <c r="Y30" s="581"/>
      <c r="Z30" s="581"/>
      <c r="AA30" s="581"/>
      <c r="AB30" s="581"/>
      <c r="AC30" s="581"/>
      <c r="AD30" s="581"/>
      <c r="AE30" s="581"/>
      <c r="AF30" s="581"/>
      <c r="AG30" s="582"/>
      <c r="AH30" s="513">
        <v>92.3</v>
      </c>
      <c r="AI30" s="514"/>
      <c r="AJ30" s="514"/>
      <c r="AK30" s="514"/>
      <c r="AL30" s="514"/>
      <c r="AM30" s="514"/>
      <c r="AN30" s="514"/>
      <c r="AO30" s="514"/>
      <c r="AP30" s="514"/>
      <c r="AQ30" s="514"/>
      <c r="AR30" s="514"/>
      <c r="AS30" s="514"/>
      <c r="AT30" s="514"/>
      <c r="AU30" s="514"/>
      <c r="AV30" s="514"/>
      <c r="AW30" s="514"/>
      <c r="AX30" s="516"/>
      <c r="AY30" s="573"/>
      <c r="AZ30" s="574"/>
      <c r="BA30" s="574"/>
      <c r="BB30" s="575"/>
      <c r="BC30" s="531" t="s">
        <v>51</v>
      </c>
      <c r="BD30" s="532"/>
      <c r="BE30" s="532"/>
      <c r="BF30" s="532"/>
      <c r="BG30" s="532"/>
      <c r="BH30" s="532"/>
      <c r="BI30" s="532"/>
      <c r="BJ30" s="532"/>
      <c r="BK30" s="532"/>
      <c r="BL30" s="532"/>
      <c r="BM30" s="533"/>
      <c r="BN30" s="534">
        <v>1787660</v>
      </c>
      <c r="BO30" s="535"/>
      <c r="BP30" s="535"/>
      <c r="BQ30" s="535"/>
      <c r="BR30" s="535"/>
      <c r="BS30" s="535"/>
      <c r="BT30" s="535"/>
      <c r="BU30" s="536"/>
      <c r="BV30" s="534">
        <v>1486043</v>
      </c>
      <c r="BW30" s="535"/>
      <c r="BX30" s="535"/>
      <c r="BY30" s="535"/>
      <c r="BZ30" s="535"/>
      <c r="CA30" s="535"/>
      <c r="CB30" s="535"/>
      <c r="CC30" s="536"/>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576" t="s">
        <v>191</v>
      </c>
      <c r="D32" s="576"/>
      <c r="E32" s="576"/>
      <c r="F32" s="576"/>
      <c r="G32" s="576"/>
      <c r="H32" s="576"/>
      <c r="I32" s="576"/>
      <c r="J32" s="576"/>
      <c r="K32" s="576"/>
      <c r="L32" s="576"/>
      <c r="M32" s="576"/>
      <c r="N32" s="576"/>
      <c r="O32" s="576"/>
      <c r="P32" s="576"/>
      <c r="Q32" s="576"/>
      <c r="R32" s="576"/>
      <c r="S32" s="576"/>
      <c r="U32" s="429" t="s">
        <v>192</v>
      </c>
      <c r="V32" s="429"/>
      <c r="W32" s="429"/>
      <c r="X32" s="429"/>
      <c r="Y32" s="429"/>
      <c r="Z32" s="429"/>
      <c r="AA32" s="429"/>
      <c r="AB32" s="429"/>
      <c r="AC32" s="429"/>
      <c r="AD32" s="429"/>
      <c r="AE32" s="429"/>
      <c r="AF32" s="429"/>
      <c r="AG32" s="429"/>
      <c r="AH32" s="429"/>
      <c r="AI32" s="429"/>
      <c r="AJ32" s="429"/>
      <c r="AK32" s="429"/>
      <c r="AM32" s="429" t="s">
        <v>193</v>
      </c>
      <c r="AN32" s="429"/>
      <c r="AO32" s="429"/>
      <c r="AP32" s="429"/>
      <c r="AQ32" s="429"/>
      <c r="AR32" s="429"/>
      <c r="AS32" s="429"/>
      <c r="AT32" s="429"/>
      <c r="AU32" s="429"/>
      <c r="AV32" s="429"/>
      <c r="AW32" s="429"/>
      <c r="AX32" s="429"/>
      <c r="AY32" s="429"/>
      <c r="AZ32" s="429"/>
      <c r="BA32" s="429"/>
      <c r="BB32" s="429"/>
      <c r="BC32" s="429"/>
      <c r="BE32" s="429" t="s">
        <v>194</v>
      </c>
      <c r="BF32" s="429"/>
      <c r="BG32" s="429"/>
      <c r="BH32" s="429"/>
      <c r="BI32" s="429"/>
      <c r="BJ32" s="429"/>
      <c r="BK32" s="429"/>
      <c r="BL32" s="429"/>
      <c r="BM32" s="429"/>
      <c r="BN32" s="429"/>
      <c r="BO32" s="429"/>
      <c r="BP32" s="429"/>
      <c r="BQ32" s="429"/>
      <c r="BR32" s="429"/>
      <c r="BS32" s="429"/>
      <c r="BT32" s="429"/>
      <c r="BU32" s="429"/>
      <c r="BW32" s="429" t="s">
        <v>195</v>
      </c>
      <c r="BX32" s="429"/>
      <c r="BY32" s="429"/>
      <c r="BZ32" s="429"/>
      <c r="CA32" s="429"/>
      <c r="CB32" s="429"/>
      <c r="CC32" s="429"/>
      <c r="CD32" s="429"/>
      <c r="CE32" s="429"/>
      <c r="CF32" s="429"/>
      <c r="CG32" s="429"/>
      <c r="CH32" s="429"/>
      <c r="CI32" s="429"/>
      <c r="CJ32" s="429"/>
      <c r="CK32" s="429"/>
      <c r="CL32" s="429"/>
      <c r="CM32" s="429"/>
      <c r="CO32" s="429" t="s">
        <v>196</v>
      </c>
      <c r="CP32" s="429"/>
      <c r="CQ32" s="429"/>
      <c r="CR32" s="429"/>
      <c r="CS32" s="429"/>
      <c r="CT32" s="429"/>
      <c r="CU32" s="429"/>
      <c r="CV32" s="429"/>
      <c r="CW32" s="429"/>
      <c r="CX32" s="429"/>
      <c r="CY32" s="429"/>
      <c r="CZ32" s="429"/>
      <c r="DA32" s="429"/>
      <c r="DB32" s="429"/>
      <c r="DC32" s="429"/>
      <c r="DD32" s="429"/>
      <c r="DE32" s="429"/>
      <c r="DI32" s="201"/>
    </row>
    <row r="33" spans="1:113" ht="13.5" customHeight="1" x14ac:dyDescent="0.15">
      <c r="A33" s="175"/>
      <c r="B33" s="202"/>
      <c r="C33" s="412" t="s">
        <v>197</v>
      </c>
      <c r="D33" s="412"/>
      <c r="E33" s="383" t="s">
        <v>198</v>
      </c>
      <c r="F33" s="383"/>
      <c r="G33" s="383"/>
      <c r="H33" s="383"/>
      <c r="I33" s="383"/>
      <c r="J33" s="383"/>
      <c r="K33" s="383"/>
      <c r="L33" s="383"/>
      <c r="M33" s="383"/>
      <c r="N33" s="383"/>
      <c r="O33" s="383"/>
      <c r="P33" s="383"/>
      <c r="Q33" s="383"/>
      <c r="R33" s="383"/>
      <c r="S33" s="383"/>
      <c r="T33" s="179"/>
      <c r="U33" s="412" t="s">
        <v>197</v>
      </c>
      <c r="V33" s="412"/>
      <c r="W33" s="383" t="s">
        <v>198</v>
      </c>
      <c r="X33" s="383"/>
      <c r="Y33" s="383"/>
      <c r="Z33" s="383"/>
      <c r="AA33" s="383"/>
      <c r="AB33" s="383"/>
      <c r="AC33" s="383"/>
      <c r="AD33" s="383"/>
      <c r="AE33" s="383"/>
      <c r="AF33" s="383"/>
      <c r="AG33" s="383"/>
      <c r="AH33" s="383"/>
      <c r="AI33" s="383"/>
      <c r="AJ33" s="383"/>
      <c r="AK33" s="383"/>
      <c r="AL33" s="179"/>
      <c r="AM33" s="412" t="s">
        <v>199</v>
      </c>
      <c r="AN33" s="412"/>
      <c r="AO33" s="383" t="s">
        <v>200</v>
      </c>
      <c r="AP33" s="383"/>
      <c r="AQ33" s="383"/>
      <c r="AR33" s="383"/>
      <c r="AS33" s="383"/>
      <c r="AT33" s="383"/>
      <c r="AU33" s="383"/>
      <c r="AV33" s="383"/>
      <c r="AW33" s="383"/>
      <c r="AX33" s="383"/>
      <c r="AY33" s="383"/>
      <c r="AZ33" s="383"/>
      <c r="BA33" s="383"/>
      <c r="BB33" s="383"/>
      <c r="BC33" s="383"/>
      <c r="BD33" s="185"/>
      <c r="BE33" s="383" t="s">
        <v>201</v>
      </c>
      <c r="BF33" s="383"/>
      <c r="BG33" s="383" t="s">
        <v>202</v>
      </c>
      <c r="BH33" s="383"/>
      <c r="BI33" s="383"/>
      <c r="BJ33" s="383"/>
      <c r="BK33" s="383"/>
      <c r="BL33" s="383"/>
      <c r="BM33" s="383"/>
      <c r="BN33" s="383"/>
      <c r="BO33" s="383"/>
      <c r="BP33" s="383"/>
      <c r="BQ33" s="383"/>
      <c r="BR33" s="383"/>
      <c r="BS33" s="383"/>
      <c r="BT33" s="383"/>
      <c r="BU33" s="383"/>
      <c r="BV33" s="185"/>
      <c r="BW33" s="412" t="s">
        <v>201</v>
      </c>
      <c r="BX33" s="412"/>
      <c r="BY33" s="383" t="s">
        <v>203</v>
      </c>
      <c r="BZ33" s="383"/>
      <c r="CA33" s="383"/>
      <c r="CB33" s="383"/>
      <c r="CC33" s="383"/>
      <c r="CD33" s="383"/>
      <c r="CE33" s="383"/>
      <c r="CF33" s="383"/>
      <c r="CG33" s="383"/>
      <c r="CH33" s="383"/>
      <c r="CI33" s="383"/>
      <c r="CJ33" s="383"/>
      <c r="CK33" s="383"/>
      <c r="CL33" s="383"/>
      <c r="CM33" s="383"/>
      <c r="CN33" s="179"/>
      <c r="CO33" s="412" t="s">
        <v>197</v>
      </c>
      <c r="CP33" s="412"/>
      <c r="CQ33" s="383" t="s">
        <v>204</v>
      </c>
      <c r="CR33" s="383"/>
      <c r="CS33" s="383"/>
      <c r="CT33" s="383"/>
      <c r="CU33" s="383"/>
      <c r="CV33" s="383"/>
      <c r="CW33" s="383"/>
      <c r="CX33" s="383"/>
      <c r="CY33" s="383"/>
      <c r="CZ33" s="383"/>
      <c r="DA33" s="383"/>
      <c r="DB33" s="383"/>
      <c r="DC33" s="383"/>
      <c r="DD33" s="383"/>
      <c r="DE33" s="383"/>
      <c r="DF33" s="179"/>
      <c r="DG33" s="583" t="s">
        <v>205</v>
      </c>
      <c r="DH33" s="583"/>
      <c r="DI33" s="180"/>
    </row>
    <row r="34" spans="1:113" ht="32.25" customHeight="1" x14ac:dyDescent="0.15">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4</v>
      </c>
      <c r="V34" s="584"/>
      <c r="W34" s="585" t="str">
        <f>IF('各会計、関係団体の財政状況及び健全化判断比率'!B28="","",'各会計、関係団体の財政状況及び健全化判断比率'!B28)</f>
        <v>国民健康保険事業特別会計</v>
      </c>
      <c r="X34" s="585"/>
      <c r="Y34" s="585"/>
      <c r="Z34" s="585"/>
      <c r="AA34" s="585"/>
      <c r="AB34" s="585"/>
      <c r="AC34" s="585"/>
      <c r="AD34" s="585"/>
      <c r="AE34" s="585"/>
      <c r="AF34" s="585"/>
      <c r="AG34" s="585"/>
      <c r="AH34" s="585"/>
      <c r="AI34" s="585"/>
      <c r="AJ34" s="585"/>
      <c r="AK34" s="585"/>
      <c r="AL34" s="175"/>
      <c r="AM34" s="584">
        <f>IF(AO34="","",MAX(C34:D43,U34:V43)+1)</f>
        <v>7</v>
      </c>
      <c r="AN34" s="584"/>
      <c r="AO34" s="585" t="str">
        <f>IF('各会計、関係団体の財政状況及び健全化判断比率'!B31="","",'各会計、関係団体の財政状況及び健全化判断比率'!B31)</f>
        <v>公共下水道事業会計</v>
      </c>
      <c r="AP34" s="585"/>
      <c r="AQ34" s="585"/>
      <c r="AR34" s="585"/>
      <c r="AS34" s="585"/>
      <c r="AT34" s="585"/>
      <c r="AU34" s="585"/>
      <c r="AV34" s="585"/>
      <c r="AW34" s="585"/>
      <c r="AX34" s="585"/>
      <c r="AY34" s="585"/>
      <c r="AZ34" s="585"/>
      <c r="BA34" s="585"/>
      <c r="BB34" s="585"/>
      <c r="BC34" s="585"/>
      <c r="BD34" s="175"/>
      <c r="BE34" s="584">
        <f>IF(BG34="","",MAX(C34:D43,U34:V43,AM34:AN43)+1)</f>
        <v>12</v>
      </c>
      <c r="BF34" s="584"/>
      <c r="BG34" s="585" t="str">
        <f>IF('各会計、関係団体の財政状況及び健全化判断比率'!B36="","",'各会計、関係団体の財政状況及び健全化判断比率'!B36)</f>
        <v>地域産業振興事業特別会計</v>
      </c>
      <c r="BH34" s="585"/>
      <c r="BI34" s="585"/>
      <c r="BJ34" s="585"/>
      <c r="BK34" s="585"/>
      <c r="BL34" s="585"/>
      <c r="BM34" s="585"/>
      <c r="BN34" s="585"/>
      <c r="BO34" s="585"/>
      <c r="BP34" s="585"/>
      <c r="BQ34" s="585"/>
      <c r="BR34" s="585"/>
      <c r="BS34" s="585"/>
      <c r="BT34" s="585"/>
      <c r="BU34" s="585"/>
      <c r="BV34" s="175"/>
      <c r="BW34" s="584">
        <f>IF(BY34="","",MAX(C34:D43,U34:V43,AM34:AN43,BE34:BF43)+1)</f>
        <v>13</v>
      </c>
      <c r="BX34" s="584"/>
      <c r="BY34" s="585" t="str">
        <f>IF('各会計、関係団体の財政状況及び健全化判断比率'!B68="","",'各会計、関係団体の財政状況及び健全化判断比率'!B68)</f>
        <v>下越福祉行政組合 【一般会計】</v>
      </c>
      <c r="BZ34" s="585"/>
      <c r="CA34" s="585"/>
      <c r="CB34" s="585"/>
      <c r="CC34" s="585"/>
      <c r="CD34" s="585"/>
      <c r="CE34" s="585"/>
      <c r="CF34" s="585"/>
      <c r="CG34" s="585"/>
      <c r="CH34" s="585"/>
      <c r="CI34" s="585"/>
      <c r="CJ34" s="585"/>
      <c r="CK34" s="585"/>
      <c r="CL34" s="585"/>
      <c r="CM34" s="585"/>
      <c r="CN34" s="175"/>
      <c r="CO34" s="584">
        <f>IF(CQ34="","",MAX(C34:D43,U34:V43,AM34:AN43,BE34:BF43,BW34:BX43)+1)</f>
        <v>23</v>
      </c>
      <c r="CP34" s="584"/>
      <c r="CQ34" s="585" t="str">
        <f>IF('各会計、関係団体の財政状況及び健全化判断比率'!BS7="","",'各会計、関係団体の財政状況及び健全化判断比率'!BS7)</f>
        <v>新潟フルーツパーク株式会社</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v>
      </c>
      <c r="DH34" s="586"/>
      <c r="DI34" s="180"/>
    </row>
    <row r="35" spans="1:113" ht="32.25" customHeight="1" x14ac:dyDescent="0.15">
      <c r="A35" s="175"/>
      <c r="B35" s="202"/>
      <c r="C35" s="584">
        <f>IF(E35="","",C34+1)</f>
        <v>2</v>
      </c>
      <c r="D35" s="584"/>
      <c r="E35" s="585" t="str">
        <f>IF('各会計、関係団体の財政状況及び健全化判断比率'!B8="","",'各会計、関係団体の財政状況及び健全化判断比率'!B8)</f>
        <v>黒川診療所運営事業特別会計</v>
      </c>
      <c r="F35" s="585"/>
      <c r="G35" s="585"/>
      <c r="H35" s="585"/>
      <c r="I35" s="585"/>
      <c r="J35" s="585"/>
      <c r="K35" s="585"/>
      <c r="L35" s="585"/>
      <c r="M35" s="585"/>
      <c r="N35" s="585"/>
      <c r="O35" s="585"/>
      <c r="P35" s="585"/>
      <c r="Q35" s="585"/>
      <c r="R35" s="585"/>
      <c r="S35" s="585"/>
      <c r="T35" s="175"/>
      <c r="U35" s="584">
        <f>IF(W35="","",U34+1)</f>
        <v>5</v>
      </c>
      <c r="V35" s="584"/>
      <c r="W35" s="585" t="str">
        <f>IF('各会計、関係団体の財政状況及び健全化判断比率'!B29="","",'各会計、関係団体の財政状況及び健全化判断比率'!B29)</f>
        <v>介護保険事業特別会計</v>
      </c>
      <c r="X35" s="585"/>
      <c r="Y35" s="585"/>
      <c r="Z35" s="585"/>
      <c r="AA35" s="585"/>
      <c r="AB35" s="585"/>
      <c r="AC35" s="585"/>
      <c r="AD35" s="585"/>
      <c r="AE35" s="585"/>
      <c r="AF35" s="585"/>
      <c r="AG35" s="585"/>
      <c r="AH35" s="585"/>
      <c r="AI35" s="585"/>
      <c r="AJ35" s="585"/>
      <c r="AK35" s="585"/>
      <c r="AL35" s="175"/>
      <c r="AM35" s="584">
        <f t="shared" ref="AM35:AM43" si="0">IF(AO35="","",AM34+1)</f>
        <v>8</v>
      </c>
      <c r="AN35" s="584"/>
      <c r="AO35" s="585" t="str">
        <f>IF('各会計、関係団体の財政状況及び健全化判断比率'!B32="","",'各会計、関係団体の財政状況及び健全化判断比率'!B32)</f>
        <v>農業集落排水事業会計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14</v>
      </c>
      <c r="BX35" s="584"/>
      <c r="BY35" s="585" t="str">
        <f>IF('各会計、関係団体の財政状況及び健全化判断比率'!B69="","",'各会計、関係団体の財政状況及び健全化判断比率'!B69)</f>
        <v>下越福祉行政組合 【老人ホーム特別会計】</v>
      </c>
      <c r="BZ35" s="585"/>
      <c r="CA35" s="585"/>
      <c r="CB35" s="585"/>
      <c r="CC35" s="585"/>
      <c r="CD35" s="585"/>
      <c r="CE35" s="585"/>
      <c r="CF35" s="585"/>
      <c r="CG35" s="585"/>
      <c r="CH35" s="585"/>
      <c r="CI35" s="585"/>
      <c r="CJ35" s="585"/>
      <c r="CK35" s="585"/>
      <c r="CL35" s="585"/>
      <c r="CM35" s="585"/>
      <c r="CN35" s="175"/>
      <c r="CO35" s="584">
        <f t="shared" ref="CO35:CO43" si="3">IF(CQ35="","",CO34+1)</f>
        <v>24</v>
      </c>
      <c r="CP35" s="584"/>
      <c r="CQ35" s="585" t="str">
        <f>IF('各会計、関係団体の財政状況及び健全化判断比率'!BS8="","",'各会計、関係団体の財政状況及び健全化判断比率'!BS8)</f>
        <v>新潟製粉株式会社</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v>
      </c>
      <c r="DH35" s="586"/>
      <c r="DI35" s="180"/>
    </row>
    <row r="36" spans="1:113" ht="32.25" customHeight="1" x14ac:dyDescent="0.15">
      <c r="A36" s="175"/>
      <c r="B36" s="202"/>
      <c r="C36" s="584">
        <f>IF(E36="","",C35+1)</f>
        <v>3</v>
      </c>
      <c r="D36" s="584"/>
      <c r="E36" s="585" t="str">
        <f>IF('各会計、関係団体の財政状況及び健全化判断比率'!B9="","",'各会計、関係団体の財政状況及び健全化判断比率'!B9)</f>
        <v>鹿ノ俣発電所運営事業特別会計</v>
      </c>
      <c r="F36" s="585"/>
      <c r="G36" s="585"/>
      <c r="H36" s="585"/>
      <c r="I36" s="585"/>
      <c r="J36" s="585"/>
      <c r="K36" s="585"/>
      <c r="L36" s="585"/>
      <c r="M36" s="585"/>
      <c r="N36" s="585"/>
      <c r="O36" s="585"/>
      <c r="P36" s="585"/>
      <c r="Q36" s="585"/>
      <c r="R36" s="585"/>
      <c r="S36" s="585"/>
      <c r="T36" s="175"/>
      <c r="U36" s="584">
        <f t="shared" ref="U36:U43" si="4">IF(W36="","",U35+1)</f>
        <v>6</v>
      </c>
      <c r="V36" s="584"/>
      <c r="W36" s="585" t="str">
        <f>IF('各会計、関係団体の財政状況及び健全化判断比率'!B30="","",'各会計、関係団体の財政状況及び健全化判断比率'!B30)</f>
        <v>後期高齢者医療特別会計</v>
      </c>
      <c r="X36" s="585"/>
      <c r="Y36" s="585"/>
      <c r="Z36" s="585"/>
      <c r="AA36" s="585"/>
      <c r="AB36" s="585"/>
      <c r="AC36" s="585"/>
      <c r="AD36" s="585"/>
      <c r="AE36" s="585"/>
      <c r="AF36" s="585"/>
      <c r="AG36" s="585"/>
      <c r="AH36" s="585"/>
      <c r="AI36" s="585"/>
      <c r="AJ36" s="585"/>
      <c r="AK36" s="585"/>
      <c r="AL36" s="175"/>
      <c r="AM36" s="584">
        <f t="shared" si="0"/>
        <v>9</v>
      </c>
      <c r="AN36" s="584"/>
      <c r="AO36" s="585" t="str">
        <f>IF('各会計、関係団体の財政状況及び健全化判断比率'!B33="","",'各会計、関係団体の財政状況及び健全化判断比率'!B33)</f>
        <v>水道事業会計</v>
      </c>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15</v>
      </c>
      <c r="BX36" s="584"/>
      <c r="BY36" s="585" t="str">
        <f>IF('各会計、関係団体の財政状況及び健全化判断比率'!B70="","",'各会計、関係団体の財政状況及び健全化判断比率'!B70)</f>
        <v>下越福祉行政組合 【保健施設特別会計】</v>
      </c>
      <c r="BZ36" s="585"/>
      <c r="CA36" s="585"/>
      <c r="CB36" s="585"/>
      <c r="CC36" s="585"/>
      <c r="CD36" s="585"/>
      <c r="CE36" s="585"/>
      <c r="CF36" s="585"/>
      <c r="CG36" s="585"/>
      <c r="CH36" s="585"/>
      <c r="CI36" s="585"/>
      <c r="CJ36" s="585"/>
      <c r="CK36" s="585"/>
      <c r="CL36" s="585"/>
      <c r="CM36" s="585"/>
      <c r="CN36" s="175"/>
      <c r="CO36" s="584">
        <f t="shared" si="3"/>
        <v>25</v>
      </c>
      <c r="CP36" s="584"/>
      <c r="CQ36" s="585" t="str">
        <f>IF('各会計、関係団体の財政状況及び健全化判断比率'!BS9="","",'各会計、関係団体の財政状況及び健全化判断比率'!BS9)</f>
        <v>胎内高原ハウス株式会社</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x14ac:dyDescent="0.15">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f t="shared" si="0"/>
        <v>10</v>
      </c>
      <c r="AN37" s="584"/>
      <c r="AO37" s="585" t="str">
        <f>IF('各会計、関係団体の財政状況及び健全化判断比率'!B34="","",'各会計、関係団体の財政状況及び健全化判断比率'!B34)</f>
        <v>簡易水道事業会計</v>
      </c>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16</v>
      </c>
      <c r="BX37" s="584"/>
      <c r="BY37" s="585" t="str">
        <f>IF('各会計、関係団体の財政状況及び健全化判断比率'!B71="","",'各会計、関係団体の財政状況及び健全化判断比率'!B71)</f>
        <v>新発田地域広域事務組合 【一般会計】</v>
      </c>
      <c r="BZ37" s="585"/>
      <c r="CA37" s="585"/>
      <c r="CB37" s="585"/>
      <c r="CC37" s="585"/>
      <c r="CD37" s="585"/>
      <c r="CE37" s="585"/>
      <c r="CF37" s="585"/>
      <c r="CG37" s="585"/>
      <c r="CH37" s="585"/>
      <c r="CI37" s="585"/>
      <c r="CJ37" s="585"/>
      <c r="CK37" s="585"/>
      <c r="CL37" s="585"/>
      <c r="CM37" s="585"/>
      <c r="CN37" s="175"/>
      <c r="CO37" s="584">
        <f t="shared" si="3"/>
        <v>26</v>
      </c>
      <c r="CP37" s="584"/>
      <c r="CQ37" s="585" t="str">
        <f>IF('各会計、関係団体の財政状況及び健全化判断比率'!BS10="","",'各会計、関係団体の財政状況及び健全化判断比率'!BS10)</f>
        <v>胎内リゾート株式会社</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x14ac:dyDescent="0.15">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f t="shared" si="0"/>
        <v>11</v>
      </c>
      <c r="AN38" s="584"/>
      <c r="AO38" s="585" t="str">
        <f>IF('各会計、関係団体の財政状況及び健全化判断比率'!B35="","",'各会計、関係団体の財政状況及び健全化判断比率'!B35)</f>
        <v>工業用水道事業会計</v>
      </c>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17</v>
      </c>
      <c r="BX38" s="584"/>
      <c r="BY38" s="585" t="str">
        <f>IF('各会計、関係団体の財政状況及び健全化判断比率'!B72="","",'各会計、関係団体の財政状況及び健全化判断比率'!B72)</f>
        <v>新発田地域広域事務組合 【ごみ処理事業特別会計】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x14ac:dyDescent="0.15">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18</v>
      </c>
      <c r="BX39" s="584"/>
      <c r="BY39" s="585" t="str">
        <f>IF('各会計、関係団体の財政状況及び健全化判断比率'!B73="","",'各会計、関係団体の財政状況及び健全化判断比率'!B73)</f>
        <v>新発田地域広域事務組合 【まちづくり事業特別会計】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x14ac:dyDescent="0.15">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19</v>
      </c>
      <c r="BX40" s="584"/>
      <c r="BY40" s="585" t="str">
        <f>IF('各会計、関係団体の財政状況及び健全化判断比率'!B74="","",'各会計、関係団体の財政状況及び健全化判断比率'!B74)</f>
        <v>新発田地域広域事務組合 【介護保険事業特別会計】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x14ac:dyDescent="0.15">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20</v>
      </c>
      <c r="BX41" s="584"/>
      <c r="BY41" s="585" t="str">
        <f>IF('各会計、関係団体の財政状況及び健全化判断比率'!B75="","",'各会計、関係団体の財政状況及び健全化判断比率'!B75)</f>
        <v>新潟県市町村総合事務組合 【一般会計】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x14ac:dyDescent="0.15">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21</v>
      </c>
      <c r="BX42" s="584"/>
      <c r="BY42" s="585" t="str">
        <f>IF('各会計、関係団体の財政状況及び健全化判断比率'!B76="","",'各会計、関係団体の財政状況及び健全化判断比率'!B76)</f>
        <v>新潟県市町村総合事務組合 【職員退職手当支給事業特別会計】</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x14ac:dyDescent="0.15">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f t="shared" si="2"/>
        <v>22</v>
      </c>
      <c r="BX43" s="584"/>
      <c r="BY43" s="585" t="str">
        <f>IF('各会計、関係団体の財政状況及び健全化判断比率'!B77="","",'各会計、関係団体の財政状況及び健全化判断比率'!B77)</f>
        <v>新潟県市町村総合事務組合 【消防団員等公務災害補償事業特別会計】</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206</v>
      </c>
      <c r="E46" s="587" t="s">
        <v>207</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208</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209</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210</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211</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212</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213</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214</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nRMXkg+ASpDBm+T7HoYmxHX68vvUAgNlchh2HEGPl+/qpdMudUCVuDAF0gIWLzHy5ArCQAWBfOp+A75yiy1Iag==" saltValue="XIwBLg8E6gZ6Ew4ng3Moc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133" t="s">
        <v>578</v>
      </c>
      <c r="D34" s="1133"/>
      <c r="E34" s="1134"/>
      <c r="F34" s="32">
        <v>6.45</v>
      </c>
      <c r="G34" s="33">
        <v>6.13</v>
      </c>
      <c r="H34" s="33">
        <v>10.32</v>
      </c>
      <c r="I34" s="33">
        <v>15.5</v>
      </c>
      <c r="J34" s="34">
        <v>11.5</v>
      </c>
      <c r="K34" s="22"/>
      <c r="L34" s="22"/>
      <c r="M34" s="22"/>
      <c r="N34" s="22"/>
      <c r="O34" s="22"/>
      <c r="P34" s="22"/>
    </row>
    <row r="35" spans="1:16" ht="39" customHeight="1" x14ac:dyDescent="0.15">
      <c r="A35" s="22"/>
      <c r="B35" s="35"/>
      <c r="C35" s="1129" t="s">
        <v>579</v>
      </c>
      <c r="D35" s="1129"/>
      <c r="E35" s="1130"/>
      <c r="F35" s="36">
        <v>5.45</v>
      </c>
      <c r="G35" s="37">
        <v>5.67</v>
      </c>
      <c r="H35" s="37">
        <v>6.36</v>
      </c>
      <c r="I35" s="37">
        <v>6.41</v>
      </c>
      <c r="J35" s="38">
        <v>6.54</v>
      </c>
      <c r="K35" s="22"/>
      <c r="L35" s="22"/>
      <c r="M35" s="22"/>
      <c r="N35" s="22"/>
      <c r="O35" s="22"/>
      <c r="P35" s="22"/>
    </row>
    <row r="36" spans="1:16" ht="39" customHeight="1" x14ac:dyDescent="0.15">
      <c r="A36" s="22"/>
      <c r="B36" s="35"/>
      <c r="C36" s="1129" t="s">
        <v>580</v>
      </c>
      <c r="D36" s="1129"/>
      <c r="E36" s="1130"/>
      <c r="F36" s="36">
        <v>2.34</v>
      </c>
      <c r="G36" s="37">
        <v>1.24</v>
      </c>
      <c r="H36" s="37">
        <v>1.76</v>
      </c>
      <c r="I36" s="37">
        <v>2.0099999999999998</v>
      </c>
      <c r="J36" s="38">
        <v>3.5</v>
      </c>
      <c r="K36" s="22"/>
      <c r="L36" s="22"/>
      <c r="M36" s="22"/>
      <c r="N36" s="22"/>
      <c r="O36" s="22"/>
      <c r="P36" s="22"/>
    </row>
    <row r="37" spans="1:16" ht="39" customHeight="1" x14ac:dyDescent="0.15">
      <c r="A37" s="22"/>
      <c r="B37" s="35"/>
      <c r="C37" s="1129" t="s">
        <v>581</v>
      </c>
      <c r="D37" s="1129"/>
      <c r="E37" s="1130"/>
      <c r="F37" s="36">
        <v>3.46</v>
      </c>
      <c r="G37" s="37">
        <v>3.53</v>
      </c>
      <c r="H37" s="37">
        <v>3.4</v>
      </c>
      <c r="I37" s="37">
        <v>3.07</v>
      </c>
      <c r="J37" s="38">
        <v>3</v>
      </c>
      <c r="K37" s="22"/>
      <c r="L37" s="22"/>
      <c r="M37" s="22"/>
      <c r="N37" s="22"/>
      <c r="O37" s="22"/>
      <c r="P37" s="22"/>
    </row>
    <row r="38" spans="1:16" ht="39" customHeight="1" x14ac:dyDescent="0.15">
      <c r="A38" s="22"/>
      <c r="B38" s="35"/>
      <c r="C38" s="1129" t="s">
        <v>582</v>
      </c>
      <c r="D38" s="1129"/>
      <c r="E38" s="1130"/>
      <c r="F38" s="36">
        <v>0.85</v>
      </c>
      <c r="G38" s="37">
        <v>0.91</v>
      </c>
      <c r="H38" s="37">
        <v>1.37</v>
      </c>
      <c r="I38" s="37">
        <v>0.81</v>
      </c>
      <c r="J38" s="38">
        <v>1.29</v>
      </c>
      <c r="K38" s="22"/>
      <c r="L38" s="22"/>
      <c r="M38" s="22"/>
      <c r="N38" s="22"/>
      <c r="O38" s="22"/>
      <c r="P38" s="22"/>
    </row>
    <row r="39" spans="1:16" ht="39" customHeight="1" x14ac:dyDescent="0.15">
      <c r="A39" s="22"/>
      <c r="B39" s="35"/>
      <c r="C39" s="1129" t="s">
        <v>583</v>
      </c>
      <c r="D39" s="1129"/>
      <c r="E39" s="1130"/>
      <c r="F39" s="36" t="s">
        <v>529</v>
      </c>
      <c r="G39" s="37" t="s">
        <v>529</v>
      </c>
      <c r="H39" s="37">
        <v>0.63</v>
      </c>
      <c r="I39" s="37">
        <v>0.73</v>
      </c>
      <c r="J39" s="38">
        <v>1.07</v>
      </c>
      <c r="K39" s="22"/>
      <c r="L39" s="22"/>
      <c r="M39" s="22"/>
      <c r="N39" s="22"/>
      <c r="O39" s="22"/>
      <c r="P39" s="22"/>
    </row>
    <row r="40" spans="1:16" ht="39" customHeight="1" x14ac:dyDescent="0.15">
      <c r="A40" s="22"/>
      <c r="B40" s="35"/>
      <c r="C40" s="1129" t="s">
        <v>584</v>
      </c>
      <c r="D40" s="1129"/>
      <c r="E40" s="1130"/>
      <c r="F40" s="36" t="s">
        <v>529</v>
      </c>
      <c r="G40" s="37" t="s">
        <v>529</v>
      </c>
      <c r="H40" s="37">
        <v>0.92</v>
      </c>
      <c r="I40" s="37">
        <v>0.87</v>
      </c>
      <c r="J40" s="38">
        <v>0.97</v>
      </c>
      <c r="K40" s="22"/>
      <c r="L40" s="22"/>
      <c r="M40" s="22"/>
      <c r="N40" s="22"/>
      <c r="O40" s="22"/>
      <c r="P40" s="22"/>
    </row>
    <row r="41" spans="1:16" ht="39" customHeight="1" x14ac:dyDescent="0.15">
      <c r="A41" s="22"/>
      <c r="B41" s="35"/>
      <c r="C41" s="1129" t="s">
        <v>585</v>
      </c>
      <c r="D41" s="1129"/>
      <c r="E41" s="1130"/>
      <c r="F41" s="36">
        <v>0.01</v>
      </c>
      <c r="G41" s="37">
        <v>0.04</v>
      </c>
      <c r="H41" s="37">
        <v>0.08</v>
      </c>
      <c r="I41" s="37">
        <v>0.09</v>
      </c>
      <c r="J41" s="38">
        <v>0.12</v>
      </c>
      <c r="K41" s="22"/>
      <c r="L41" s="22"/>
      <c r="M41" s="22"/>
      <c r="N41" s="22"/>
      <c r="O41" s="22"/>
      <c r="P41" s="22"/>
    </row>
    <row r="42" spans="1:16" ht="39" customHeight="1" x14ac:dyDescent="0.15">
      <c r="A42" s="22"/>
      <c r="B42" s="39"/>
      <c r="C42" s="1129" t="s">
        <v>586</v>
      </c>
      <c r="D42" s="1129"/>
      <c r="E42" s="1130"/>
      <c r="F42" s="36" t="s">
        <v>529</v>
      </c>
      <c r="G42" s="37" t="s">
        <v>529</v>
      </c>
      <c r="H42" s="37" t="s">
        <v>529</v>
      </c>
      <c r="I42" s="37" t="s">
        <v>529</v>
      </c>
      <c r="J42" s="38" t="s">
        <v>529</v>
      </c>
      <c r="K42" s="22"/>
      <c r="L42" s="22"/>
      <c r="M42" s="22"/>
      <c r="N42" s="22"/>
      <c r="O42" s="22"/>
      <c r="P42" s="22"/>
    </row>
    <row r="43" spans="1:16" ht="39" customHeight="1" thickBot="1" x14ac:dyDescent="0.2">
      <c r="A43" s="22"/>
      <c r="B43" s="40"/>
      <c r="C43" s="1131" t="s">
        <v>587</v>
      </c>
      <c r="D43" s="1131"/>
      <c r="E43" s="1132"/>
      <c r="F43" s="41">
        <v>0.87</v>
      </c>
      <c r="G43" s="42">
        <v>0.71</v>
      </c>
      <c r="H43" s="42">
        <v>0.14000000000000001</v>
      </c>
      <c r="I43" s="42">
        <v>0.06</v>
      </c>
      <c r="J43" s="43">
        <v>0.06</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JfZHlalLYTfFNu+ycjVQRYhXco8xTSxXouZqfKKL9tqDsQ0CeyD3pu8IVMszxyB8qzLpTkO3Sb6fsdF0Gs6q1A==" saltValue="UwrTqPjnSr1XYSF+XKcu3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570</v>
      </c>
      <c r="L44" s="54" t="s">
        <v>571</v>
      </c>
      <c r="M44" s="54" t="s">
        <v>572</v>
      </c>
      <c r="N44" s="54" t="s">
        <v>573</v>
      </c>
      <c r="O44" s="55" t="s">
        <v>574</v>
      </c>
      <c r="P44" s="46"/>
      <c r="Q44" s="46"/>
      <c r="R44" s="46"/>
      <c r="S44" s="46"/>
      <c r="T44" s="46"/>
      <c r="U44" s="46"/>
    </row>
    <row r="45" spans="1:21" ht="30.75" customHeight="1" x14ac:dyDescent="0.15">
      <c r="A45" s="46"/>
      <c r="B45" s="1135" t="s">
        <v>11</v>
      </c>
      <c r="C45" s="1136"/>
      <c r="D45" s="56"/>
      <c r="E45" s="1141" t="s">
        <v>12</v>
      </c>
      <c r="F45" s="1141"/>
      <c r="G45" s="1141"/>
      <c r="H45" s="1141"/>
      <c r="I45" s="1141"/>
      <c r="J45" s="1142"/>
      <c r="K45" s="57">
        <v>1857</v>
      </c>
      <c r="L45" s="58">
        <v>1891</v>
      </c>
      <c r="M45" s="58">
        <v>1913</v>
      </c>
      <c r="N45" s="58">
        <v>1993</v>
      </c>
      <c r="O45" s="59">
        <v>2012</v>
      </c>
      <c r="P45" s="46"/>
      <c r="Q45" s="46"/>
      <c r="R45" s="46"/>
      <c r="S45" s="46"/>
      <c r="T45" s="46"/>
      <c r="U45" s="46"/>
    </row>
    <row r="46" spans="1:21" ht="30.75" customHeight="1" x14ac:dyDescent="0.15">
      <c r="A46" s="46"/>
      <c r="B46" s="1137"/>
      <c r="C46" s="1138"/>
      <c r="D46" s="60"/>
      <c r="E46" s="1143" t="s">
        <v>13</v>
      </c>
      <c r="F46" s="1143"/>
      <c r="G46" s="1143"/>
      <c r="H46" s="1143"/>
      <c r="I46" s="1143"/>
      <c r="J46" s="1144"/>
      <c r="K46" s="61" t="s">
        <v>529</v>
      </c>
      <c r="L46" s="62" t="s">
        <v>529</v>
      </c>
      <c r="M46" s="62" t="s">
        <v>529</v>
      </c>
      <c r="N46" s="62" t="s">
        <v>529</v>
      </c>
      <c r="O46" s="63" t="s">
        <v>529</v>
      </c>
      <c r="P46" s="46"/>
      <c r="Q46" s="46"/>
      <c r="R46" s="46"/>
      <c r="S46" s="46"/>
      <c r="T46" s="46"/>
      <c r="U46" s="46"/>
    </row>
    <row r="47" spans="1:21" ht="30.75" customHeight="1" x14ac:dyDescent="0.15">
      <c r="A47" s="46"/>
      <c r="B47" s="1137"/>
      <c r="C47" s="1138"/>
      <c r="D47" s="60"/>
      <c r="E47" s="1143" t="s">
        <v>14</v>
      </c>
      <c r="F47" s="1143"/>
      <c r="G47" s="1143"/>
      <c r="H47" s="1143"/>
      <c r="I47" s="1143"/>
      <c r="J47" s="1144"/>
      <c r="K47" s="61" t="s">
        <v>529</v>
      </c>
      <c r="L47" s="62" t="s">
        <v>529</v>
      </c>
      <c r="M47" s="62" t="s">
        <v>529</v>
      </c>
      <c r="N47" s="62" t="s">
        <v>529</v>
      </c>
      <c r="O47" s="63" t="s">
        <v>529</v>
      </c>
      <c r="P47" s="46"/>
      <c r="Q47" s="46"/>
      <c r="R47" s="46"/>
      <c r="S47" s="46"/>
      <c r="T47" s="46"/>
      <c r="U47" s="46"/>
    </row>
    <row r="48" spans="1:21" ht="30.75" customHeight="1" x14ac:dyDescent="0.15">
      <c r="A48" s="46"/>
      <c r="B48" s="1137"/>
      <c r="C48" s="1138"/>
      <c r="D48" s="60"/>
      <c r="E48" s="1143" t="s">
        <v>15</v>
      </c>
      <c r="F48" s="1143"/>
      <c r="G48" s="1143"/>
      <c r="H48" s="1143"/>
      <c r="I48" s="1143"/>
      <c r="J48" s="1144"/>
      <c r="K48" s="61">
        <v>685</v>
      </c>
      <c r="L48" s="62">
        <v>706</v>
      </c>
      <c r="M48" s="62">
        <v>719</v>
      </c>
      <c r="N48" s="62">
        <v>704</v>
      </c>
      <c r="O48" s="63">
        <v>713</v>
      </c>
      <c r="P48" s="46"/>
      <c r="Q48" s="46"/>
      <c r="R48" s="46"/>
      <c r="S48" s="46"/>
      <c r="T48" s="46"/>
      <c r="U48" s="46"/>
    </row>
    <row r="49" spans="1:21" ht="30.75" customHeight="1" x14ac:dyDescent="0.15">
      <c r="A49" s="46"/>
      <c r="B49" s="1137"/>
      <c r="C49" s="1138"/>
      <c r="D49" s="60"/>
      <c r="E49" s="1143" t="s">
        <v>16</v>
      </c>
      <c r="F49" s="1143"/>
      <c r="G49" s="1143"/>
      <c r="H49" s="1143"/>
      <c r="I49" s="1143"/>
      <c r="J49" s="1144"/>
      <c r="K49" s="61">
        <v>61</v>
      </c>
      <c r="L49" s="62">
        <v>57</v>
      </c>
      <c r="M49" s="62">
        <v>57</v>
      </c>
      <c r="N49" s="62">
        <v>68</v>
      </c>
      <c r="O49" s="63">
        <v>79</v>
      </c>
      <c r="P49" s="46"/>
      <c r="Q49" s="46"/>
      <c r="R49" s="46"/>
      <c r="S49" s="46"/>
      <c r="T49" s="46"/>
      <c r="U49" s="46"/>
    </row>
    <row r="50" spans="1:21" ht="30.75" customHeight="1" x14ac:dyDescent="0.15">
      <c r="A50" s="46"/>
      <c r="B50" s="1137"/>
      <c r="C50" s="1138"/>
      <c r="D50" s="60"/>
      <c r="E50" s="1143" t="s">
        <v>17</v>
      </c>
      <c r="F50" s="1143"/>
      <c r="G50" s="1143"/>
      <c r="H50" s="1143"/>
      <c r="I50" s="1143"/>
      <c r="J50" s="1144"/>
      <c r="K50" s="61">
        <v>16</v>
      </c>
      <c r="L50" s="62">
        <v>19</v>
      </c>
      <c r="M50" s="62">
        <v>19</v>
      </c>
      <c r="N50" s="62">
        <v>18</v>
      </c>
      <c r="O50" s="63">
        <v>25</v>
      </c>
      <c r="P50" s="46"/>
      <c r="Q50" s="46"/>
      <c r="R50" s="46"/>
      <c r="S50" s="46"/>
      <c r="T50" s="46"/>
      <c r="U50" s="46"/>
    </row>
    <row r="51" spans="1:21" ht="30.75" customHeight="1" x14ac:dyDescent="0.15">
      <c r="A51" s="46"/>
      <c r="B51" s="1139"/>
      <c r="C51" s="1140"/>
      <c r="D51" s="64"/>
      <c r="E51" s="1143" t="s">
        <v>18</v>
      </c>
      <c r="F51" s="1143"/>
      <c r="G51" s="1143"/>
      <c r="H51" s="1143"/>
      <c r="I51" s="1143"/>
      <c r="J51" s="1144"/>
      <c r="K51" s="61">
        <v>0</v>
      </c>
      <c r="L51" s="62" t="s">
        <v>529</v>
      </c>
      <c r="M51" s="62" t="s">
        <v>529</v>
      </c>
      <c r="N51" s="62" t="s">
        <v>529</v>
      </c>
      <c r="O51" s="63">
        <v>1</v>
      </c>
      <c r="P51" s="46"/>
      <c r="Q51" s="46"/>
      <c r="R51" s="46"/>
      <c r="S51" s="46"/>
      <c r="T51" s="46"/>
      <c r="U51" s="46"/>
    </row>
    <row r="52" spans="1:21" ht="30.75" customHeight="1" x14ac:dyDescent="0.15">
      <c r="A52" s="46"/>
      <c r="B52" s="1145" t="s">
        <v>19</v>
      </c>
      <c r="C52" s="1146"/>
      <c r="D52" s="64"/>
      <c r="E52" s="1143" t="s">
        <v>20</v>
      </c>
      <c r="F52" s="1143"/>
      <c r="G52" s="1143"/>
      <c r="H52" s="1143"/>
      <c r="I52" s="1143"/>
      <c r="J52" s="1144"/>
      <c r="K52" s="61">
        <v>1715</v>
      </c>
      <c r="L52" s="62">
        <v>1719</v>
      </c>
      <c r="M52" s="62">
        <v>1734</v>
      </c>
      <c r="N52" s="62">
        <v>1759</v>
      </c>
      <c r="O52" s="63">
        <v>1805</v>
      </c>
      <c r="P52" s="46"/>
      <c r="Q52" s="46"/>
      <c r="R52" s="46"/>
      <c r="S52" s="46"/>
      <c r="T52" s="46"/>
      <c r="U52" s="46"/>
    </row>
    <row r="53" spans="1:21" ht="30.75" customHeight="1" thickBot="1" x14ac:dyDescent="0.2">
      <c r="A53" s="46"/>
      <c r="B53" s="1147" t="s">
        <v>21</v>
      </c>
      <c r="C53" s="1148"/>
      <c r="D53" s="65"/>
      <c r="E53" s="1149" t="s">
        <v>22</v>
      </c>
      <c r="F53" s="1149"/>
      <c r="G53" s="1149"/>
      <c r="H53" s="1149"/>
      <c r="I53" s="1149"/>
      <c r="J53" s="1150"/>
      <c r="K53" s="66">
        <v>904</v>
      </c>
      <c r="L53" s="67">
        <v>954</v>
      </c>
      <c r="M53" s="67">
        <v>974</v>
      </c>
      <c r="N53" s="67">
        <v>1024</v>
      </c>
      <c r="O53" s="68">
        <v>1025</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588</v>
      </c>
      <c r="P56" s="46"/>
      <c r="Q56" s="46"/>
      <c r="R56" s="46"/>
      <c r="S56" s="46"/>
      <c r="T56" s="46"/>
      <c r="U56" s="46"/>
    </row>
    <row r="57" spans="1:21" ht="31.5" customHeight="1" thickBot="1" x14ac:dyDescent="0.2">
      <c r="A57" s="46"/>
      <c r="B57" s="74"/>
      <c r="C57" s="75"/>
      <c r="D57" s="75"/>
      <c r="E57" s="76"/>
      <c r="F57" s="76"/>
      <c r="G57" s="76"/>
      <c r="H57" s="76"/>
      <c r="I57" s="76"/>
      <c r="J57" s="77" t="s">
        <v>2</v>
      </c>
      <c r="K57" s="78" t="s">
        <v>589</v>
      </c>
      <c r="L57" s="79" t="s">
        <v>590</v>
      </c>
      <c r="M57" s="79" t="s">
        <v>591</v>
      </c>
      <c r="N57" s="79" t="s">
        <v>592</v>
      </c>
      <c r="O57" s="80" t="s">
        <v>593</v>
      </c>
      <c r="P57" s="46"/>
      <c r="Q57" s="46"/>
      <c r="R57" s="46"/>
      <c r="S57" s="46"/>
      <c r="T57" s="46"/>
      <c r="U57" s="46"/>
    </row>
    <row r="58" spans="1:21" ht="31.5" customHeight="1" x14ac:dyDescent="0.15">
      <c r="B58" s="1151" t="s">
        <v>26</v>
      </c>
      <c r="C58" s="1152"/>
      <c r="D58" s="1157" t="s">
        <v>27</v>
      </c>
      <c r="E58" s="1158"/>
      <c r="F58" s="1158"/>
      <c r="G58" s="1158"/>
      <c r="H58" s="1158"/>
      <c r="I58" s="1158"/>
      <c r="J58" s="1159"/>
      <c r="K58" s="81"/>
      <c r="L58" s="82"/>
      <c r="M58" s="82"/>
      <c r="N58" s="82"/>
      <c r="O58" s="83"/>
    </row>
    <row r="59" spans="1:21" ht="31.5" customHeight="1" x14ac:dyDescent="0.15">
      <c r="B59" s="1153"/>
      <c r="C59" s="1154"/>
      <c r="D59" s="1160" t="s">
        <v>28</v>
      </c>
      <c r="E59" s="1161"/>
      <c r="F59" s="1161"/>
      <c r="G59" s="1161"/>
      <c r="H59" s="1161"/>
      <c r="I59" s="1161"/>
      <c r="J59" s="1162"/>
      <c r="K59" s="84"/>
      <c r="L59" s="85"/>
      <c r="M59" s="85"/>
      <c r="N59" s="85"/>
      <c r="O59" s="86"/>
    </row>
    <row r="60" spans="1:21" ht="31.5" customHeight="1" thickBot="1" x14ac:dyDescent="0.2">
      <c r="B60" s="1155"/>
      <c r="C60" s="1156"/>
      <c r="D60" s="1163" t="s">
        <v>29</v>
      </c>
      <c r="E60" s="1164"/>
      <c r="F60" s="1164"/>
      <c r="G60" s="1164"/>
      <c r="H60" s="1164"/>
      <c r="I60" s="1164"/>
      <c r="J60" s="1165"/>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vsBOwgBsDF4DzNr2J7F6EohMDKlHwFXGuBbjJ5Z8+85Ri14hOl6w08jy1hcYNNNHeq7icRh28mhI1vtY3aFRig==" saltValue="nKNMZaezd1VK7lkE1r3uH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570</v>
      </c>
      <c r="J40" s="101" t="s">
        <v>571</v>
      </c>
      <c r="K40" s="101" t="s">
        <v>572</v>
      </c>
      <c r="L40" s="101" t="s">
        <v>573</v>
      </c>
      <c r="M40" s="102" t="s">
        <v>574</v>
      </c>
    </row>
    <row r="41" spans="2:13" ht="27.75" customHeight="1" x14ac:dyDescent="0.15">
      <c r="B41" s="1166" t="s">
        <v>32</v>
      </c>
      <c r="C41" s="1167"/>
      <c r="D41" s="103"/>
      <c r="E41" s="1172" t="s">
        <v>33</v>
      </c>
      <c r="F41" s="1172"/>
      <c r="G41" s="1172"/>
      <c r="H41" s="1173"/>
      <c r="I41" s="342">
        <v>20502</v>
      </c>
      <c r="J41" s="343">
        <v>20126</v>
      </c>
      <c r="K41" s="343">
        <v>19746</v>
      </c>
      <c r="L41" s="343">
        <v>19592</v>
      </c>
      <c r="M41" s="344">
        <v>19162</v>
      </c>
    </row>
    <row r="42" spans="2:13" ht="27.75" customHeight="1" x14ac:dyDescent="0.15">
      <c r="B42" s="1168"/>
      <c r="C42" s="1169"/>
      <c r="D42" s="104"/>
      <c r="E42" s="1174" t="s">
        <v>34</v>
      </c>
      <c r="F42" s="1174"/>
      <c r="G42" s="1174"/>
      <c r="H42" s="1175"/>
      <c r="I42" s="345">
        <v>144</v>
      </c>
      <c r="J42" s="346">
        <v>121</v>
      </c>
      <c r="K42" s="346">
        <v>107</v>
      </c>
      <c r="L42" s="346">
        <v>161</v>
      </c>
      <c r="M42" s="347">
        <v>130</v>
      </c>
    </row>
    <row r="43" spans="2:13" ht="27.75" customHeight="1" x14ac:dyDescent="0.15">
      <c r="B43" s="1168"/>
      <c r="C43" s="1169"/>
      <c r="D43" s="104"/>
      <c r="E43" s="1174" t="s">
        <v>35</v>
      </c>
      <c r="F43" s="1174"/>
      <c r="G43" s="1174"/>
      <c r="H43" s="1175"/>
      <c r="I43" s="345">
        <v>11659</v>
      </c>
      <c r="J43" s="346">
        <v>11209</v>
      </c>
      <c r="K43" s="346">
        <v>10802</v>
      </c>
      <c r="L43" s="346">
        <v>10469</v>
      </c>
      <c r="M43" s="347">
        <v>9938</v>
      </c>
    </row>
    <row r="44" spans="2:13" ht="27.75" customHeight="1" x14ac:dyDescent="0.15">
      <c r="B44" s="1168"/>
      <c r="C44" s="1169"/>
      <c r="D44" s="104"/>
      <c r="E44" s="1174" t="s">
        <v>36</v>
      </c>
      <c r="F44" s="1174"/>
      <c r="G44" s="1174"/>
      <c r="H44" s="1175"/>
      <c r="I44" s="345">
        <v>394</v>
      </c>
      <c r="J44" s="346">
        <v>411</v>
      </c>
      <c r="K44" s="346">
        <v>486</v>
      </c>
      <c r="L44" s="346">
        <v>546</v>
      </c>
      <c r="M44" s="347">
        <v>567</v>
      </c>
    </row>
    <row r="45" spans="2:13" ht="27.75" customHeight="1" x14ac:dyDescent="0.15">
      <c r="B45" s="1168"/>
      <c r="C45" s="1169"/>
      <c r="D45" s="104"/>
      <c r="E45" s="1174" t="s">
        <v>37</v>
      </c>
      <c r="F45" s="1174"/>
      <c r="G45" s="1174"/>
      <c r="H45" s="1175"/>
      <c r="I45" s="345">
        <v>3311</v>
      </c>
      <c r="J45" s="346">
        <v>3254</v>
      </c>
      <c r="K45" s="346">
        <v>3171</v>
      </c>
      <c r="L45" s="346">
        <v>3115</v>
      </c>
      <c r="M45" s="347">
        <v>3075</v>
      </c>
    </row>
    <row r="46" spans="2:13" ht="27.75" customHeight="1" x14ac:dyDescent="0.15">
      <c r="B46" s="1168"/>
      <c r="C46" s="1169"/>
      <c r="D46" s="105"/>
      <c r="E46" s="1174" t="s">
        <v>38</v>
      </c>
      <c r="F46" s="1174"/>
      <c r="G46" s="1174"/>
      <c r="H46" s="1175"/>
      <c r="I46" s="345">
        <v>91</v>
      </c>
      <c r="J46" s="346">
        <v>253</v>
      </c>
      <c r="K46" s="346">
        <v>356</v>
      </c>
      <c r="L46" s="346">
        <v>320</v>
      </c>
      <c r="M46" s="347">
        <v>284</v>
      </c>
    </row>
    <row r="47" spans="2:13" ht="27.75" customHeight="1" x14ac:dyDescent="0.15">
      <c r="B47" s="1168"/>
      <c r="C47" s="1169"/>
      <c r="D47" s="106"/>
      <c r="E47" s="1176" t="s">
        <v>39</v>
      </c>
      <c r="F47" s="1177"/>
      <c r="G47" s="1177"/>
      <c r="H47" s="1178"/>
      <c r="I47" s="345" t="s">
        <v>529</v>
      </c>
      <c r="J47" s="346" t="s">
        <v>529</v>
      </c>
      <c r="K47" s="346" t="s">
        <v>529</v>
      </c>
      <c r="L47" s="346" t="s">
        <v>529</v>
      </c>
      <c r="M47" s="347" t="s">
        <v>529</v>
      </c>
    </row>
    <row r="48" spans="2:13" ht="27.75" customHeight="1" x14ac:dyDescent="0.15">
      <c r="B48" s="1168"/>
      <c r="C48" s="1169"/>
      <c r="D48" s="104"/>
      <c r="E48" s="1174" t="s">
        <v>40</v>
      </c>
      <c r="F48" s="1174"/>
      <c r="G48" s="1174"/>
      <c r="H48" s="1175"/>
      <c r="I48" s="345" t="s">
        <v>529</v>
      </c>
      <c r="J48" s="346" t="s">
        <v>529</v>
      </c>
      <c r="K48" s="346" t="s">
        <v>529</v>
      </c>
      <c r="L48" s="346" t="s">
        <v>529</v>
      </c>
      <c r="M48" s="347" t="s">
        <v>529</v>
      </c>
    </row>
    <row r="49" spans="2:13" ht="27.75" customHeight="1" x14ac:dyDescent="0.15">
      <c r="B49" s="1170"/>
      <c r="C49" s="1171"/>
      <c r="D49" s="104"/>
      <c r="E49" s="1174" t="s">
        <v>41</v>
      </c>
      <c r="F49" s="1174"/>
      <c r="G49" s="1174"/>
      <c r="H49" s="1175"/>
      <c r="I49" s="345" t="s">
        <v>529</v>
      </c>
      <c r="J49" s="346" t="s">
        <v>529</v>
      </c>
      <c r="K49" s="346" t="s">
        <v>529</v>
      </c>
      <c r="L49" s="346" t="s">
        <v>529</v>
      </c>
      <c r="M49" s="347" t="s">
        <v>529</v>
      </c>
    </row>
    <row r="50" spans="2:13" ht="27.75" customHeight="1" x14ac:dyDescent="0.15">
      <c r="B50" s="1179" t="s">
        <v>42</v>
      </c>
      <c r="C50" s="1180"/>
      <c r="D50" s="107"/>
      <c r="E50" s="1174" t="s">
        <v>43</v>
      </c>
      <c r="F50" s="1174"/>
      <c r="G50" s="1174"/>
      <c r="H50" s="1175"/>
      <c r="I50" s="345">
        <v>1306</v>
      </c>
      <c r="J50" s="346">
        <v>1428</v>
      </c>
      <c r="K50" s="346">
        <v>1508</v>
      </c>
      <c r="L50" s="346">
        <v>2617</v>
      </c>
      <c r="M50" s="347">
        <v>3323</v>
      </c>
    </row>
    <row r="51" spans="2:13" ht="27.75" customHeight="1" x14ac:dyDescent="0.15">
      <c r="B51" s="1168"/>
      <c r="C51" s="1169"/>
      <c r="D51" s="104"/>
      <c r="E51" s="1174" t="s">
        <v>44</v>
      </c>
      <c r="F51" s="1174"/>
      <c r="G51" s="1174"/>
      <c r="H51" s="1175"/>
      <c r="I51" s="345">
        <v>529</v>
      </c>
      <c r="J51" s="346">
        <v>499</v>
      </c>
      <c r="K51" s="346">
        <v>437</v>
      </c>
      <c r="L51" s="346">
        <v>351</v>
      </c>
      <c r="M51" s="347">
        <v>321</v>
      </c>
    </row>
    <row r="52" spans="2:13" ht="27.75" customHeight="1" x14ac:dyDescent="0.15">
      <c r="B52" s="1170"/>
      <c r="C52" s="1171"/>
      <c r="D52" s="104"/>
      <c r="E52" s="1174" t="s">
        <v>45</v>
      </c>
      <c r="F52" s="1174"/>
      <c r="G52" s="1174"/>
      <c r="H52" s="1175"/>
      <c r="I52" s="345">
        <v>21745</v>
      </c>
      <c r="J52" s="346">
        <v>21306</v>
      </c>
      <c r="K52" s="346">
        <v>20541</v>
      </c>
      <c r="L52" s="346">
        <v>20762</v>
      </c>
      <c r="M52" s="347">
        <v>19781</v>
      </c>
    </row>
    <row r="53" spans="2:13" ht="27.75" customHeight="1" thickBot="1" x14ac:dyDescent="0.2">
      <c r="B53" s="1181" t="s">
        <v>21</v>
      </c>
      <c r="C53" s="1182"/>
      <c r="D53" s="108"/>
      <c r="E53" s="1183" t="s">
        <v>46</v>
      </c>
      <c r="F53" s="1183"/>
      <c r="G53" s="1183"/>
      <c r="H53" s="1184"/>
      <c r="I53" s="348">
        <v>12521</v>
      </c>
      <c r="J53" s="349">
        <v>12141</v>
      </c>
      <c r="K53" s="349">
        <v>12182</v>
      </c>
      <c r="L53" s="349">
        <v>10473</v>
      </c>
      <c r="M53" s="350">
        <v>9731</v>
      </c>
    </row>
    <row r="54" spans="2:13" ht="27.75" customHeight="1" x14ac:dyDescent="0.15">
      <c r="B54" s="109" t="s">
        <v>47</v>
      </c>
      <c r="C54" s="110"/>
      <c r="D54" s="110"/>
      <c r="E54" s="111"/>
      <c r="F54" s="111"/>
      <c r="G54" s="111"/>
      <c r="H54" s="111"/>
      <c r="I54" s="112"/>
      <c r="J54" s="112"/>
      <c r="K54" s="112"/>
      <c r="L54" s="112"/>
      <c r="M54" s="112"/>
    </row>
    <row r="55" spans="2:13" x14ac:dyDescent="0.15"/>
  </sheetData>
  <sheetProtection algorithmName="SHA-512" hashValue="ro1fgO6VCKx0hnZHnvZuJ0OwEFomo3cVHU2WHAhw+X2jnmf0jRtNZcbzv1/3gbYcxs694Ueb/Gx+HnnsOgDa2Q==" saltValue="4zwIiDI31aAul/awpRIkt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48</v>
      </c>
    </row>
    <row r="54" spans="2:8" ht="29.25" customHeight="1" thickBot="1" x14ac:dyDescent="0.25">
      <c r="B54" s="114" t="s">
        <v>1</v>
      </c>
      <c r="C54" s="115"/>
      <c r="D54" s="115"/>
      <c r="E54" s="116" t="s">
        <v>2</v>
      </c>
      <c r="F54" s="117" t="s">
        <v>572</v>
      </c>
      <c r="G54" s="117" t="s">
        <v>573</v>
      </c>
      <c r="H54" s="118" t="s">
        <v>574</v>
      </c>
    </row>
    <row r="55" spans="2:8" ht="52.5" customHeight="1" x14ac:dyDescent="0.15">
      <c r="B55" s="119"/>
      <c r="C55" s="1193" t="s">
        <v>49</v>
      </c>
      <c r="D55" s="1193"/>
      <c r="E55" s="1194"/>
      <c r="F55" s="120">
        <v>412</v>
      </c>
      <c r="G55" s="120">
        <v>977</v>
      </c>
      <c r="H55" s="121">
        <v>1309</v>
      </c>
    </row>
    <row r="56" spans="2:8" ht="52.5" customHeight="1" x14ac:dyDescent="0.15">
      <c r="B56" s="122"/>
      <c r="C56" s="1195" t="s">
        <v>50</v>
      </c>
      <c r="D56" s="1195"/>
      <c r="E56" s="1196"/>
      <c r="F56" s="123">
        <v>2</v>
      </c>
      <c r="G56" s="123">
        <v>148</v>
      </c>
      <c r="H56" s="124">
        <v>148</v>
      </c>
    </row>
    <row r="57" spans="2:8" ht="53.25" customHeight="1" x14ac:dyDescent="0.15">
      <c r="B57" s="122"/>
      <c r="C57" s="1197" t="s">
        <v>51</v>
      </c>
      <c r="D57" s="1197"/>
      <c r="E57" s="1198"/>
      <c r="F57" s="125">
        <v>1285</v>
      </c>
      <c r="G57" s="125">
        <v>1486</v>
      </c>
      <c r="H57" s="126">
        <v>1788</v>
      </c>
    </row>
    <row r="58" spans="2:8" ht="45.75" customHeight="1" x14ac:dyDescent="0.15">
      <c r="B58" s="127"/>
      <c r="C58" s="1185" t="s">
        <v>615</v>
      </c>
      <c r="D58" s="1186"/>
      <c r="E58" s="1187"/>
      <c r="F58" s="128">
        <v>714</v>
      </c>
      <c r="G58" s="128">
        <v>711</v>
      </c>
      <c r="H58" s="129">
        <v>707</v>
      </c>
    </row>
    <row r="59" spans="2:8" ht="45.75" customHeight="1" x14ac:dyDescent="0.15">
      <c r="B59" s="127"/>
      <c r="C59" s="1185" t="s">
        <v>616</v>
      </c>
      <c r="D59" s="1186"/>
      <c r="E59" s="1187"/>
      <c r="F59" s="128">
        <v>436</v>
      </c>
      <c r="G59" s="128">
        <v>426</v>
      </c>
      <c r="H59" s="129">
        <v>479</v>
      </c>
    </row>
    <row r="60" spans="2:8" ht="45.75" customHeight="1" x14ac:dyDescent="0.15">
      <c r="B60" s="127"/>
      <c r="C60" s="1185" t="s">
        <v>617</v>
      </c>
      <c r="D60" s="1186"/>
      <c r="E60" s="1187"/>
      <c r="F60" s="128">
        <v>1</v>
      </c>
      <c r="G60" s="128">
        <v>201</v>
      </c>
      <c r="H60" s="129">
        <v>429</v>
      </c>
    </row>
    <row r="61" spans="2:8" ht="45.75" customHeight="1" x14ac:dyDescent="0.15">
      <c r="B61" s="127"/>
      <c r="C61" s="1185" t="s">
        <v>618</v>
      </c>
      <c r="D61" s="1186"/>
      <c r="E61" s="1187"/>
      <c r="F61" s="128">
        <v>50</v>
      </c>
      <c r="G61" s="128">
        <v>55</v>
      </c>
      <c r="H61" s="129">
        <v>56</v>
      </c>
    </row>
    <row r="62" spans="2:8" ht="45.75" customHeight="1" thickBot="1" x14ac:dyDescent="0.2">
      <c r="B62" s="130"/>
      <c r="C62" s="1188" t="s">
        <v>619</v>
      </c>
      <c r="D62" s="1189"/>
      <c r="E62" s="1190"/>
      <c r="F62" s="131">
        <v>30</v>
      </c>
      <c r="G62" s="131">
        <v>30</v>
      </c>
      <c r="H62" s="132">
        <v>30</v>
      </c>
    </row>
    <row r="63" spans="2:8" ht="52.5" customHeight="1" thickBot="1" x14ac:dyDescent="0.2">
      <c r="B63" s="133"/>
      <c r="C63" s="1191" t="s">
        <v>52</v>
      </c>
      <c r="D63" s="1191"/>
      <c r="E63" s="1192"/>
      <c r="F63" s="134">
        <v>1700</v>
      </c>
      <c r="G63" s="134">
        <v>2611</v>
      </c>
      <c r="H63" s="135">
        <v>3244</v>
      </c>
    </row>
    <row r="64" spans="2:8" x14ac:dyDescent="0.15"/>
  </sheetData>
  <sheetProtection algorithmName="SHA-512" hashValue="o5Hv8gd5SAuinD+WNs/SpUWIzCGqr4LYxjTZ18ySkcQw8LEEs0GnBjFcJuOdLei7nTiEz83kTrwUSQ3ETCJseA==" saltValue="GJ5nQEtj9+WP13KvJGYF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53</v>
      </c>
      <c r="E2" s="147"/>
      <c r="F2" s="148" t="s">
        <v>567</v>
      </c>
      <c r="G2" s="149"/>
      <c r="H2" s="150"/>
    </row>
    <row r="3" spans="1:8" x14ac:dyDescent="0.15">
      <c r="A3" s="146" t="s">
        <v>560</v>
      </c>
      <c r="B3" s="151"/>
      <c r="C3" s="152"/>
      <c r="D3" s="153">
        <v>92164</v>
      </c>
      <c r="E3" s="154"/>
      <c r="F3" s="155">
        <v>83774</v>
      </c>
      <c r="G3" s="156"/>
      <c r="H3" s="157"/>
    </row>
    <row r="4" spans="1:8" x14ac:dyDescent="0.15">
      <c r="A4" s="158"/>
      <c r="B4" s="159"/>
      <c r="C4" s="160"/>
      <c r="D4" s="161">
        <v>84402</v>
      </c>
      <c r="E4" s="162"/>
      <c r="F4" s="163">
        <v>52179</v>
      </c>
      <c r="G4" s="164"/>
      <c r="H4" s="165"/>
    </row>
    <row r="5" spans="1:8" x14ac:dyDescent="0.15">
      <c r="A5" s="146" t="s">
        <v>562</v>
      </c>
      <c r="B5" s="151"/>
      <c r="C5" s="152"/>
      <c r="D5" s="153">
        <v>66054</v>
      </c>
      <c r="E5" s="154"/>
      <c r="F5" s="155">
        <v>132981</v>
      </c>
      <c r="G5" s="156"/>
      <c r="H5" s="157"/>
    </row>
    <row r="6" spans="1:8" x14ac:dyDescent="0.15">
      <c r="A6" s="158"/>
      <c r="B6" s="159"/>
      <c r="C6" s="160"/>
      <c r="D6" s="161">
        <v>32998</v>
      </c>
      <c r="E6" s="162"/>
      <c r="F6" s="163">
        <v>56973</v>
      </c>
      <c r="G6" s="164"/>
      <c r="H6" s="165"/>
    </row>
    <row r="7" spans="1:8" x14ac:dyDescent="0.15">
      <c r="A7" s="146" t="s">
        <v>563</v>
      </c>
      <c r="B7" s="151"/>
      <c r="C7" s="152"/>
      <c r="D7" s="153">
        <v>79871</v>
      </c>
      <c r="E7" s="154"/>
      <c r="F7" s="155">
        <v>128523</v>
      </c>
      <c r="G7" s="156"/>
      <c r="H7" s="157"/>
    </row>
    <row r="8" spans="1:8" x14ac:dyDescent="0.15">
      <c r="A8" s="158"/>
      <c r="B8" s="159"/>
      <c r="C8" s="160"/>
      <c r="D8" s="161">
        <v>43046</v>
      </c>
      <c r="E8" s="162"/>
      <c r="F8" s="163">
        <v>56792</v>
      </c>
      <c r="G8" s="164"/>
      <c r="H8" s="165"/>
    </row>
    <row r="9" spans="1:8" x14ac:dyDescent="0.15">
      <c r="A9" s="146" t="s">
        <v>564</v>
      </c>
      <c r="B9" s="151"/>
      <c r="C9" s="152"/>
      <c r="D9" s="153">
        <v>71564</v>
      </c>
      <c r="E9" s="154"/>
      <c r="F9" s="155">
        <v>92919</v>
      </c>
      <c r="G9" s="156"/>
      <c r="H9" s="157"/>
    </row>
    <row r="10" spans="1:8" x14ac:dyDescent="0.15">
      <c r="A10" s="158"/>
      <c r="B10" s="159"/>
      <c r="C10" s="160"/>
      <c r="D10" s="161">
        <v>58235</v>
      </c>
      <c r="E10" s="162"/>
      <c r="F10" s="163">
        <v>54128</v>
      </c>
      <c r="G10" s="164"/>
      <c r="H10" s="165"/>
    </row>
    <row r="11" spans="1:8" x14ac:dyDescent="0.15">
      <c r="A11" s="146" t="s">
        <v>565</v>
      </c>
      <c r="B11" s="151"/>
      <c r="C11" s="152"/>
      <c r="D11" s="153">
        <v>73355</v>
      </c>
      <c r="E11" s="154"/>
      <c r="F11" s="155">
        <v>103663</v>
      </c>
      <c r="G11" s="156"/>
      <c r="H11" s="157"/>
    </row>
    <row r="12" spans="1:8" x14ac:dyDescent="0.15">
      <c r="A12" s="158"/>
      <c r="B12" s="159"/>
      <c r="C12" s="166"/>
      <c r="D12" s="161">
        <v>56478</v>
      </c>
      <c r="E12" s="162"/>
      <c r="F12" s="163">
        <v>64346</v>
      </c>
      <c r="G12" s="164"/>
      <c r="H12" s="165"/>
    </row>
    <row r="13" spans="1:8" x14ac:dyDescent="0.15">
      <c r="A13" s="146"/>
      <c r="B13" s="151"/>
      <c r="C13" s="152"/>
      <c r="D13" s="153">
        <v>76602</v>
      </c>
      <c r="E13" s="154"/>
      <c r="F13" s="155">
        <v>108372</v>
      </c>
      <c r="G13" s="167"/>
      <c r="H13" s="157"/>
    </row>
    <row r="14" spans="1:8" x14ac:dyDescent="0.15">
      <c r="A14" s="158"/>
      <c r="B14" s="159"/>
      <c r="C14" s="160"/>
      <c r="D14" s="161">
        <v>55032</v>
      </c>
      <c r="E14" s="162"/>
      <c r="F14" s="163">
        <v>56884</v>
      </c>
      <c r="G14" s="164"/>
      <c r="H14" s="165"/>
    </row>
    <row r="17" spans="1:11" x14ac:dyDescent="0.15">
      <c r="A17" s="142" t="s">
        <v>54</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55</v>
      </c>
      <c r="B19" s="168">
        <f>ROUND(VALUE(SUBSTITUTE(実質収支比率等に係る経年分析!F$48,"▲","-")),2)</f>
        <v>6.79</v>
      </c>
      <c r="C19" s="168">
        <f>ROUND(VALUE(SUBSTITUTE(実質収支比率等に係る経年分析!G$48,"▲","-")),2)</f>
        <v>6.33</v>
      </c>
      <c r="D19" s="168">
        <f>ROUND(VALUE(SUBSTITUTE(実質収支比率等に係る経年分析!H$48,"▲","-")),2)</f>
        <v>10.46</v>
      </c>
      <c r="E19" s="168">
        <f>ROUND(VALUE(SUBSTITUTE(実質収支比率等に係る経年分析!I$48,"▲","-")),2)</f>
        <v>15.54</v>
      </c>
      <c r="F19" s="168">
        <f>ROUND(VALUE(SUBSTITUTE(実質収支比率等に係る経年分析!J$48,"▲","-")),2)</f>
        <v>11.56</v>
      </c>
    </row>
    <row r="20" spans="1:11" x14ac:dyDescent="0.15">
      <c r="A20" s="168" t="s">
        <v>56</v>
      </c>
      <c r="B20" s="168">
        <f>ROUND(VALUE(SUBSTITUTE(実質収支比率等に係る経年分析!F$47,"▲","-")),2)</f>
        <v>4.47</v>
      </c>
      <c r="C20" s="168">
        <f>ROUND(VALUE(SUBSTITUTE(実質収支比率等に係る経年分析!G$47,"▲","-")),2)</f>
        <v>4.5</v>
      </c>
      <c r="D20" s="168">
        <f>ROUND(VALUE(SUBSTITUTE(実質収支比率等に係る経年分析!H$47,"▲","-")),2)</f>
        <v>4.37</v>
      </c>
      <c r="E20" s="168">
        <f>ROUND(VALUE(SUBSTITUTE(実質収支比率等に係る経年分析!I$47,"▲","-")),2)</f>
        <v>9.9</v>
      </c>
      <c r="F20" s="168">
        <f>ROUND(VALUE(SUBSTITUTE(実質収支比率等に係る経年分析!J$47,"▲","-")),2)</f>
        <v>13.71</v>
      </c>
    </row>
    <row r="21" spans="1:11" x14ac:dyDescent="0.15">
      <c r="A21" s="168" t="s">
        <v>57</v>
      </c>
      <c r="B21" s="168">
        <f>IF(ISNUMBER(VALUE(SUBSTITUTE(実質収支比率等に係る経年分析!F$49,"▲","-"))),ROUND(VALUE(SUBSTITUTE(実質収支比率等に係る経年分析!F$49,"▲","-")),2),NA())</f>
        <v>-1.85</v>
      </c>
      <c r="C21" s="168">
        <f>IF(ISNUMBER(VALUE(SUBSTITUTE(実質収支比率等に係る経年分析!G$49,"▲","-"))),ROUND(VALUE(SUBSTITUTE(実質収支比率等に係る経年分析!G$49,"▲","-")),2),NA())</f>
        <v>-0.51</v>
      </c>
      <c r="D21" s="168">
        <f>IF(ISNUMBER(VALUE(SUBSTITUTE(実質収支比率等に係る経年分析!H$49,"▲","-"))),ROUND(VALUE(SUBSTITUTE(実質収支比率等に係る経年分析!H$49,"▲","-")),2),NA())</f>
        <v>4.3099999999999996</v>
      </c>
      <c r="E21" s="168">
        <f>IF(ISNUMBER(VALUE(SUBSTITUTE(実質収支比率等に係る経年分析!I$49,"▲","-"))),ROUND(VALUE(SUBSTITUTE(実質収支比率等に係る経年分析!I$49,"▲","-")),2),NA())</f>
        <v>11.28</v>
      </c>
      <c r="F21" s="168">
        <f>IF(ISNUMBER(VALUE(SUBSTITUTE(実質収支比率等に係る経年分析!J$49,"▲","-"))),ROUND(VALUE(SUBSTITUTE(実質収支比率等に係る経年分析!J$49,"▲","-")),2),NA())</f>
        <v>-1.05</v>
      </c>
    </row>
    <row r="24" spans="1:11" x14ac:dyDescent="0.15">
      <c r="A24" s="142" t="s">
        <v>58</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59</v>
      </c>
      <c r="C26" s="169" t="s">
        <v>60</v>
      </c>
      <c r="D26" s="169" t="s">
        <v>59</v>
      </c>
      <c r="E26" s="169" t="s">
        <v>60</v>
      </c>
      <c r="F26" s="169" t="s">
        <v>59</v>
      </c>
      <c r="G26" s="169" t="s">
        <v>60</v>
      </c>
      <c r="H26" s="169" t="s">
        <v>59</v>
      </c>
      <c r="I26" s="169" t="s">
        <v>60</v>
      </c>
      <c r="J26" s="169" t="s">
        <v>59</v>
      </c>
      <c r="K26" s="169" t="s">
        <v>60</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0.87</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0.71</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0.14000000000000001</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0.06</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0.06</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工業用水道事業会計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0.01</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0.04</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0.08</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0.09</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0.12</v>
      </c>
    </row>
    <row r="30" spans="1:11" x14ac:dyDescent="0.15">
      <c r="A30" s="169" t="str">
        <f>IF(連結実質赤字比率に係る赤字・黒字の構成分析!C$40="",NA(),連結実質赤字比率に係る赤字・黒字の構成分析!C$40)</f>
        <v>簡易水道事業会計</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0.92</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0.87</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0.97</v>
      </c>
    </row>
    <row r="31" spans="1:11" x14ac:dyDescent="0.15">
      <c r="A31" s="169" t="str">
        <f>IF(連結実質赤字比率に係る赤字・黒字の構成分析!C$39="",NA(),連結実質赤字比率に係る赤字・黒字の構成分析!C$39)</f>
        <v>農業集落排水事業会計</v>
      </c>
      <c r="B31" s="169" t="e">
        <f>IF(ROUND(VALUE(SUBSTITUTE(連結実質赤字比率に係る赤字・黒字の構成分析!F$39,"▲", "-")), 2) &lt; 0, ABS(ROUND(VALUE(SUBSTITUTE(連結実質赤字比率に係る赤字・黒字の構成分析!F$39,"▲", "-")), 2)), NA())</f>
        <v>#VALUE!</v>
      </c>
      <c r="C31" s="169" t="e">
        <f>IF(ROUND(VALUE(SUBSTITUTE(連結実質赤字比率に係る赤字・黒字の構成分析!F$39,"▲", "-")), 2) &gt;= 0, ABS(ROUND(VALUE(SUBSTITUTE(連結実質赤字比率に係る赤字・黒字の構成分析!F$39,"▲", "-")), 2)), NA())</f>
        <v>#VALUE!</v>
      </c>
      <c r="D31" s="169" t="e">
        <f>IF(ROUND(VALUE(SUBSTITUTE(連結実質赤字比率に係る赤字・黒字の構成分析!G$39,"▲", "-")), 2) &lt; 0, ABS(ROUND(VALUE(SUBSTITUTE(連結実質赤字比率に係る赤字・黒字の構成分析!G$39,"▲", "-")), 2)), NA())</f>
        <v>#VALUE!</v>
      </c>
      <c r="E31" s="169" t="e">
        <f>IF(ROUND(VALUE(SUBSTITUTE(連結実質赤字比率に係る赤字・黒字の構成分析!G$39,"▲", "-")), 2) &gt;= 0, ABS(ROUND(VALUE(SUBSTITUTE(連結実質赤字比率に係る赤字・黒字の構成分析!G$39,"▲", "-")), 2)), NA())</f>
        <v>#VALUE!</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0.63</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0.73</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1.07</v>
      </c>
    </row>
    <row r="32" spans="1:11" x14ac:dyDescent="0.15">
      <c r="A32" s="169" t="str">
        <f>IF(連結実質赤字比率に係る赤字・黒字の構成分析!C$38="",NA(),連結実質赤字比率に係る赤字・黒字の構成分析!C$38)</f>
        <v>国民健康保険事業特別会計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0.85</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0.91</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1.37</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0.81</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1.29</v>
      </c>
    </row>
    <row r="33" spans="1:16" x14ac:dyDescent="0.15">
      <c r="A33" s="169" t="str">
        <f>IF(連結実質赤字比率に係る赤字・黒字の構成分析!C$37="",NA(),連結実質赤字比率に係る赤字・黒字の構成分析!C$37)</f>
        <v>公共下水道事業会計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3.46</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3.53</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3.4</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3.07</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3</v>
      </c>
    </row>
    <row r="34" spans="1:16" x14ac:dyDescent="0.15">
      <c r="A34" s="169" t="str">
        <f>IF(連結実質赤字比率に係る赤字・黒字の構成分析!C$36="",NA(),連結実質赤字比率に係る赤字・黒字の構成分析!C$36)</f>
        <v>介護保険事業特別会計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2.34</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1.24</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1.76</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2.0099999999999998</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3.5</v>
      </c>
    </row>
    <row r="35" spans="1:16" x14ac:dyDescent="0.15">
      <c r="A35" s="169" t="str">
        <f>IF(連結実質赤字比率に係る赤字・黒字の構成分析!C$35="",NA(),連結実質赤字比率に係る赤字・黒字の構成分析!C$35)</f>
        <v>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5.45</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5.67</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6.36</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6.41</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6.54</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6.45</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6.13</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10.32</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15.5</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11.5</v>
      </c>
    </row>
    <row r="39" spans="1:16" x14ac:dyDescent="0.15">
      <c r="A39" s="142" t="s">
        <v>61</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62</v>
      </c>
      <c r="C41" s="170"/>
      <c r="D41" s="170" t="s">
        <v>63</v>
      </c>
      <c r="E41" s="170" t="s">
        <v>62</v>
      </c>
      <c r="F41" s="170"/>
      <c r="G41" s="170" t="s">
        <v>63</v>
      </c>
      <c r="H41" s="170" t="s">
        <v>62</v>
      </c>
      <c r="I41" s="170"/>
      <c r="J41" s="170" t="s">
        <v>63</v>
      </c>
      <c r="K41" s="170" t="s">
        <v>62</v>
      </c>
      <c r="L41" s="170"/>
      <c r="M41" s="170" t="s">
        <v>63</v>
      </c>
      <c r="N41" s="170" t="s">
        <v>62</v>
      </c>
      <c r="O41" s="170"/>
      <c r="P41" s="170" t="s">
        <v>63</v>
      </c>
    </row>
    <row r="42" spans="1:16" x14ac:dyDescent="0.15">
      <c r="A42" s="170" t="s">
        <v>64</v>
      </c>
      <c r="B42" s="170"/>
      <c r="C42" s="170"/>
      <c r="D42" s="170">
        <f>'実質公債費比率（分子）の構造'!K$52</f>
        <v>1715</v>
      </c>
      <c r="E42" s="170"/>
      <c r="F42" s="170"/>
      <c r="G42" s="170">
        <f>'実質公債費比率（分子）の構造'!L$52</f>
        <v>1719</v>
      </c>
      <c r="H42" s="170"/>
      <c r="I42" s="170"/>
      <c r="J42" s="170">
        <f>'実質公債費比率（分子）の構造'!M$52</f>
        <v>1734</v>
      </c>
      <c r="K42" s="170"/>
      <c r="L42" s="170"/>
      <c r="M42" s="170">
        <f>'実質公債費比率（分子）の構造'!N$52</f>
        <v>1759</v>
      </c>
      <c r="N42" s="170"/>
      <c r="O42" s="170"/>
      <c r="P42" s="170">
        <f>'実質公債費比率（分子）の構造'!O$52</f>
        <v>1805</v>
      </c>
    </row>
    <row r="43" spans="1:16" x14ac:dyDescent="0.15">
      <c r="A43" s="170" t="s">
        <v>65</v>
      </c>
      <c r="B43" s="170">
        <f>'実質公債費比率（分子）の構造'!K$51</f>
        <v>0</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f>'実質公債費比率（分子）の構造'!O$51</f>
        <v>1</v>
      </c>
      <c r="O43" s="170"/>
      <c r="P43" s="170"/>
    </row>
    <row r="44" spans="1:16" x14ac:dyDescent="0.15">
      <c r="A44" s="170" t="s">
        <v>66</v>
      </c>
      <c r="B44" s="170">
        <f>'実質公債費比率（分子）の構造'!K$50</f>
        <v>16</v>
      </c>
      <c r="C44" s="170"/>
      <c r="D44" s="170"/>
      <c r="E44" s="170">
        <f>'実質公債費比率（分子）の構造'!L$50</f>
        <v>19</v>
      </c>
      <c r="F44" s="170"/>
      <c r="G44" s="170"/>
      <c r="H44" s="170">
        <f>'実質公債費比率（分子）の構造'!M$50</f>
        <v>19</v>
      </c>
      <c r="I44" s="170"/>
      <c r="J44" s="170"/>
      <c r="K44" s="170">
        <f>'実質公債費比率（分子）の構造'!N$50</f>
        <v>18</v>
      </c>
      <c r="L44" s="170"/>
      <c r="M44" s="170"/>
      <c r="N44" s="170">
        <f>'実質公債費比率（分子）の構造'!O$50</f>
        <v>25</v>
      </c>
      <c r="O44" s="170"/>
      <c r="P44" s="170"/>
    </row>
    <row r="45" spans="1:16" x14ac:dyDescent="0.15">
      <c r="A45" s="170" t="s">
        <v>67</v>
      </c>
      <c r="B45" s="170">
        <f>'実質公債費比率（分子）の構造'!K$49</f>
        <v>61</v>
      </c>
      <c r="C45" s="170"/>
      <c r="D45" s="170"/>
      <c r="E45" s="170">
        <f>'実質公債費比率（分子）の構造'!L$49</f>
        <v>57</v>
      </c>
      <c r="F45" s="170"/>
      <c r="G45" s="170"/>
      <c r="H45" s="170">
        <f>'実質公債費比率（分子）の構造'!M$49</f>
        <v>57</v>
      </c>
      <c r="I45" s="170"/>
      <c r="J45" s="170"/>
      <c r="K45" s="170">
        <f>'実質公債費比率（分子）の構造'!N$49</f>
        <v>68</v>
      </c>
      <c r="L45" s="170"/>
      <c r="M45" s="170"/>
      <c r="N45" s="170">
        <f>'実質公債費比率（分子）の構造'!O$49</f>
        <v>79</v>
      </c>
      <c r="O45" s="170"/>
      <c r="P45" s="170"/>
    </row>
    <row r="46" spans="1:16" x14ac:dyDescent="0.15">
      <c r="A46" s="170" t="s">
        <v>68</v>
      </c>
      <c r="B46" s="170">
        <f>'実質公債費比率（分子）の構造'!K$48</f>
        <v>685</v>
      </c>
      <c r="C46" s="170"/>
      <c r="D46" s="170"/>
      <c r="E46" s="170">
        <f>'実質公債費比率（分子）の構造'!L$48</f>
        <v>706</v>
      </c>
      <c r="F46" s="170"/>
      <c r="G46" s="170"/>
      <c r="H46" s="170">
        <f>'実質公債費比率（分子）の構造'!M$48</f>
        <v>719</v>
      </c>
      <c r="I46" s="170"/>
      <c r="J46" s="170"/>
      <c r="K46" s="170">
        <f>'実質公債費比率（分子）の構造'!N$48</f>
        <v>704</v>
      </c>
      <c r="L46" s="170"/>
      <c r="M46" s="170"/>
      <c r="N46" s="170">
        <f>'実質公債費比率（分子）の構造'!O$48</f>
        <v>713</v>
      </c>
      <c r="O46" s="170"/>
      <c r="P46" s="170"/>
    </row>
    <row r="47" spans="1:16" x14ac:dyDescent="0.15">
      <c r="A47" s="170" t="s">
        <v>69</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70</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71</v>
      </c>
      <c r="B49" s="170">
        <f>'実質公債費比率（分子）の構造'!K$45</f>
        <v>1857</v>
      </c>
      <c r="C49" s="170"/>
      <c r="D49" s="170"/>
      <c r="E49" s="170">
        <f>'実質公債費比率（分子）の構造'!L$45</f>
        <v>1891</v>
      </c>
      <c r="F49" s="170"/>
      <c r="G49" s="170"/>
      <c r="H49" s="170">
        <f>'実質公債費比率（分子）の構造'!M$45</f>
        <v>1913</v>
      </c>
      <c r="I49" s="170"/>
      <c r="J49" s="170"/>
      <c r="K49" s="170">
        <f>'実質公債費比率（分子）の構造'!N$45</f>
        <v>1993</v>
      </c>
      <c r="L49" s="170"/>
      <c r="M49" s="170"/>
      <c r="N49" s="170">
        <f>'実質公債費比率（分子）の構造'!O$45</f>
        <v>2012</v>
      </c>
      <c r="O49" s="170"/>
      <c r="P49" s="170"/>
    </row>
    <row r="50" spans="1:16" x14ac:dyDescent="0.15">
      <c r="A50" s="170" t="s">
        <v>72</v>
      </c>
      <c r="B50" s="170" t="e">
        <f>NA()</f>
        <v>#N/A</v>
      </c>
      <c r="C50" s="170">
        <f>IF(ISNUMBER('実質公債費比率（分子）の構造'!K$53),'実質公債費比率（分子）の構造'!K$53,NA())</f>
        <v>904</v>
      </c>
      <c r="D50" s="170" t="e">
        <f>NA()</f>
        <v>#N/A</v>
      </c>
      <c r="E50" s="170" t="e">
        <f>NA()</f>
        <v>#N/A</v>
      </c>
      <c r="F50" s="170">
        <f>IF(ISNUMBER('実質公債費比率（分子）の構造'!L$53),'実質公債費比率（分子）の構造'!L$53,NA())</f>
        <v>954</v>
      </c>
      <c r="G50" s="170" t="e">
        <f>NA()</f>
        <v>#N/A</v>
      </c>
      <c r="H50" s="170" t="e">
        <f>NA()</f>
        <v>#N/A</v>
      </c>
      <c r="I50" s="170">
        <f>IF(ISNUMBER('実質公債費比率（分子）の構造'!M$53),'実質公債費比率（分子）の構造'!M$53,NA())</f>
        <v>974</v>
      </c>
      <c r="J50" s="170" t="e">
        <f>NA()</f>
        <v>#N/A</v>
      </c>
      <c r="K50" s="170" t="e">
        <f>NA()</f>
        <v>#N/A</v>
      </c>
      <c r="L50" s="170">
        <f>IF(ISNUMBER('実質公債費比率（分子）の構造'!N$53),'実質公債費比率（分子）の構造'!N$53,NA())</f>
        <v>1024</v>
      </c>
      <c r="M50" s="170" t="e">
        <f>NA()</f>
        <v>#N/A</v>
      </c>
      <c r="N50" s="170" t="e">
        <f>NA()</f>
        <v>#N/A</v>
      </c>
      <c r="O50" s="170">
        <f>IF(ISNUMBER('実質公債費比率（分子）の構造'!O$53),'実質公債費比率（分子）の構造'!O$53,NA())</f>
        <v>1025</v>
      </c>
      <c r="P50" s="170" t="e">
        <f>NA()</f>
        <v>#N/A</v>
      </c>
    </row>
    <row r="53" spans="1:16" x14ac:dyDescent="0.15">
      <c r="A53" s="142" t="s">
        <v>73</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74</v>
      </c>
      <c r="C55" s="169"/>
      <c r="D55" s="169" t="s">
        <v>75</v>
      </c>
      <c r="E55" s="169" t="s">
        <v>74</v>
      </c>
      <c r="F55" s="169"/>
      <c r="G55" s="169" t="s">
        <v>75</v>
      </c>
      <c r="H55" s="169" t="s">
        <v>74</v>
      </c>
      <c r="I55" s="169"/>
      <c r="J55" s="169" t="s">
        <v>75</v>
      </c>
      <c r="K55" s="169" t="s">
        <v>74</v>
      </c>
      <c r="L55" s="169"/>
      <c r="M55" s="169" t="s">
        <v>75</v>
      </c>
      <c r="N55" s="169" t="s">
        <v>74</v>
      </c>
      <c r="O55" s="169"/>
      <c r="P55" s="169" t="s">
        <v>75</v>
      </c>
    </row>
    <row r="56" spans="1:16" x14ac:dyDescent="0.15">
      <c r="A56" s="169" t="s">
        <v>45</v>
      </c>
      <c r="B56" s="169"/>
      <c r="C56" s="169"/>
      <c r="D56" s="169">
        <f>'将来負担比率（分子）の構造'!I$52</f>
        <v>21745</v>
      </c>
      <c r="E56" s="169"/>
      <c r="F56" s="169"/>
      <c r="G56" s="169">
        <f>'将来負担比率（分子）の構造'!J$52</f>
        <v>21306</v>
      </c>
      <c r="H56" s="169"/>
      <c r="I56" s="169"/>
      <c r="J56" s="169">
        <f>'将来負担比率（分子）の構造'!K$52</f>
        <v>20541</v>
      </c>
      <c r="K56" s="169"/>
      <c r="L56" s="169"/>
      <c r="M56" s="169">
        <f>'将来負担比率（分子）の構造'!L$52</f>
        <v>20762</v>
      </c>
      <c r="N56" s="169"/>
      <c r="O56" s="169"/>
      <c r="P56" s="169">
        <f>'将来負担比率（分子）の構造'!M$52</f>
        <v>19781</v>
      </c>
    </row>
    <row r="57" spans="1:16" x14ac:dyDescent="0.15">
      <c r="A57" s="169" t="s">
        <v>44</v>
      </c>
      <c r="B57" s="169"/>
      <c r="C57" s="169"/>
      <c r="D57" s="169">
        <f>'将来負担比率（分子）の構造'!I$51</f>
        <v>529</v>
      </c>
      <c r="E57" s="169"/>
      <c r="F57" s="169"/>
      <c r="G57" s="169">
        <f>'将来負担比率（分子）の構造'!J$51</f>
        <v>499</v>
      </c>
      <c r="H57" s="169"/>
      <c r="I57" s="169"/>
      <c r="J57" s="169">
        <f>'将来負担比率（分子）の構造'!K$51</f>
        <v>437</v>
      </c>
      <c r="K57" s="169"/>
      <c r="L57" s="169"/>
      <c r="M57" s="169">
        <f>'将来負担比率（分子）の構造'!L$51</f>
        <v>351</v>
      </c>
      <c r="N57" s="169"/>
      <c r="O57" s="169"/>
      <c r="P57" s="169">
        <f>'将来負担比率（分子）の構造'!M$51</f>
        <v>321</v>
      </c>
    </row>
    <row r="58" spans="1:16" x14ac:dyDescent="0.15">
      <c r="A58" s="169" t="s">
        <v>43</v>
      </c>
      <c r="B58" s="169"/>
      <c r="C58" s="169"/>
      <c r="D58" s="169">
        <f>'将来負担比率（分子）の構造'!I$50</f>
        <v>1306</v>
      </c>
      <c r="E58" s="169"/>
      <c r="F58" s="169"/>
      <c r="G58" s="169">
        <f>'将来負担比率（分子）の構造'!J$50</f>
        <v>1428</v>
      </c>
      <c r="H58" s="169"/>
      <c r="I58" s="169"/>
      <c r="J58" s="169">
        <f>'将来負担比率（分子）の構造'!K$50</f>
        <v>1508</v>
      </c>
      <c r="K58" s="169"/>
      <c r="L58" s="169"/>
      <c r="M58" s="169">
        <f>'将来負担比率（分子）の構造'!L$50</f>
        <v>2617</v>
      </c>
      <c r="N58" s="169"/>
      <c r="O58" s="169"/>
      <c r="P58" s="169">
        <f>'将来負担比率（分子）の構造'!M$50</f>
        <v>3323</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f>'将来負担比率（分子）の構造'!I$46</f>
        <v>91</v>
      </c>
      <c r="C61" s="169"/>
      <c r="D61" s="169"/>
      <c r="E61" s="169">
        <f>'将来負担比率（分子）の構造'!J$46</f>
        <v>253</v>
      </c>
      <c r="F61" s="169"/>
      <c r="G61" s="169"/>
      <c r="H61" s="169">
        <f>'将来負担比率（分子）の構造'!K$46</f>
        <v>356</v>
      </c>
      <c r="I61" s="169"/>
      <c r="J61" s="169"/>
      <c r="K61" s="169">
        <f>'将来負担比率（分子）の構造'!L$46</f>
        <v>320</v>
      </c>
      <c r="L61" s="169"/>
      <c r="M61" s="169"/>
      <c r="N61" s="169">
        <f>'将来負担比率（分子）の構造'!M$46</f>
        <v>284</v>
      </c>
      <c r="O61" s="169"/>
      <c r="P61" s="169"/>
    </row>
    <row r="62" spans="1:16" x14ac:dyDescent="0.15">
      <c r="A62" s="169" t="s">
        <v>37</v>
      </c>
      <c r="B62" s="169">
        <f>'将来負担比率（分子）の構造'!I$45</f>
        <v>3311</v>
      </c>
      <c r="C62" s="169"/>
      <c r="D62" s="169"/>
      <c r="E62" s="169">
        <f>'将来負担比率（分子）の構造'!J$45</f>
        <v>3254</v>
      </c>
      <c r="F62" s="169"/>
      <c r="G62" s="169"/>
      <c r="H62" s="169">
        <f>'将来負担比率（分子）の構造'!K$45</f>
        <v>3171</v>
      </c>
      <c r="I62" s="169"/>
      <c r="J62" s="169"/>
      <c r="K62" s="169">
        <f>'将来負担比率（分子）の構造'!L$45</f>
        <v>3115</v>
      </c>
      <c r="L62" s="169"/>
      <c r="M62" s="169"/>
      <c r="N62" s="169">
        <f>'将来負担比率（分子）の構造'!M$45</f>
        <v>3075</v>
      </c>
      <c r="O62" s="169"/>
      <c r="P62" s="169"/>
    </row>
    <row r="63" spans="1:16" x14ac:dyDescent="0.15">
      <c r="A63" s="169" t="s">
        <v>36</v>
      </c>
      <c r="B63" s="169">
        <f>'将来負担比率（分子）の構造'!I$44</f>
        <v>394</v>
      </c>
      <c r="C63" s="169"/>
      <c r="D63" s="169"/>
      <c r="E63" s="169">
        <f>'将来負担比率（分子）の構造'!J$44</f>
        <v>411</v>
      </c>
      <c r="F63" s="169"/>
      <c r="G63" s="169"/>
      <c r="H63" s="169">
        <f>'将来負担比率（分子）の構造'!K$44</f>
        <v>486</v>
      </c>
      <c r="I63" s="169"/>
      <c r="J63" s="169"/>
      <c r="K63" s="169">
        <f>'将来負担比率（分子）の構造'!L$44</f>
        <v>546</v>
      </c>
      <c r="L63" s="169"/>
      <c r="M63" s="169"/>
      <c r="N63" s="169">
        <f>'将来負担比率（分子）の構造'!M$44</f>
        <v>567</v>
      </c>
      <c r="O63" s="169"/>
      <c r="P63" s="169"/>
    </row>
    <row r="64" spans="1:16" x14ac:dyDescent="0.15">
      <c r="A64" s="169" t="s">
        <v>35</v>
      </c>
      <c r="B64" s="169">
        <f>'将来負担比率（分子）の構造'!I$43</f>
        <v>11659</v>
      </c>
      <c r="C64" s="169"/>
      <c r="D64" s="169"/>
      <c r="E64" s="169">
        <f>'将来負担比率（分子）の構造'!J$43</f>
        <v>11209</v>
      </c>
      <c r="F64" s="169"/>
      <c r="G64" s="169"/>
      <c r="H64" s="169">
        <f>'将来負担比率（分子）の構造'!K$43</f>
        <v>10802</v>
      </c>
      <c r="I64" s="169"/>
      <c r="J64" s="169"/>
      <c r="K64" s="169">
        <f>'将来負担比率（分子）の構造'!L$43</f>
        <v>10469</v>
      </c>
      <c r="L64" s="169"/>
      <c r="M64" s="169"/>
      <c r="N64" s="169">
        <f>'将来負担比率（分子）の構造'!M$43</f>
        <v>9938</v>
      </c>
      <c r="O64" s="169"/>
      <c r="P64" s="169"/>
    </row>
    <row r="65" spans="1:16" x14ac:dyDescent="0.15">
      <c r="A65" s="169" t="s">
        <v>34</v>
      </c>
      <c r="B65" s="169">
        <f>'将来負担比率（分子）の構造'!I$42</f>
        <v>144</v>
      </c>
      <c r="C65" s="169"/>
      <c r="D65" s="169"/>
      <c r="E65" s="169">
        <f>'将来負担比率（分子）の構造'!J$42</f>
        <v>121</v>
      </c>
      <c r="F65" s="169"/>
      <c r="G65" s="169"/>
      <c r="H65" s="169">
        <f>'将来負担比率（分子）の構造'!K$42</f>
        <v>107</v>
      </c>
      <c r="I65" s="169"/>
      <c r="J65" s="169"/>
      <c r="K65" s="169">
        <f>'将来負担比率（分子）の構造'!L$42</f>
        <v>161</v>
      </c>
      <c r="L65" s="169"/>
      <c r="M65" s="169"/>
      <c r="N65" s="169">
        <f>'将来負担比率（分子）の構造'!M$42</f>
        <v>130</v>
      </c>
      <c r="O65" s="169"/>
      <c r="P65" s="169"/>
    </row>
    <row r="66" spans="1:16" x14ac:dyDescent="0.15">
      <c r="A66" s="169" t="s">
        <v>33</v>
      </c>
      <c r="B66" s="169">
        <f>'将来負担比率（分子）の構造'!I$41</f>
        <v>20502</v>
      </c>
      <c r="C66" s="169"/>
      <c r="D66" s="169"/>
      <c r="E66" s="169">
        <f>'将来負担比率（分子）の構造'!J$41</f>
        <v>20126</v>
      </c>
      <c r="F66" s="169"/>
      <c r="G66" s="169"/>
      <c r="H66" s="169">
        <f>'将来負担比率（分子）の構造'!K$41</f>
        <v>19746</v>
      </c>
      <c r="I66" s="169"/>
      <c r="J66" s="169"/>
      <c r="K66" s="169">
        <f>'将来負担比率（分子）の構造'!L$41</f>
        <v>19592</v>
      </c>
      <c r="L66" s="169"/>
      <c r="M66" s="169"/>
      <c r="N66" s="169">
        <f>'将来負担比率（分子）の構造'!M$41</f>
        <v>19162</v>
      </c>
      <c r="O66" s="169"/>
      <c r="P66" s="169"/>
    </row>
    <row r="67" spans="1:16" x14ac:dyDescent="0.15">
      <c r="A67" s="169" t="s">
        <v>76</v>
      </c>
      <c r="B67" s="169" t="e">
        <f>NA()</f>
        <v>#N/A</v>
      </c>
      <c r="C67" s="169">
        <f>IF(ISNUMBER('将来負担比率（分子）の構造'!I$53), IF('将来負担比率（分子）の構造'!I$53 &lt; 0, 0, '将来負担比率（分子）の構造'!I$53), NA())</f>
        <v>12521</v>
      </c>
      <c r="D67" s="169" t="e">
        <f>NA()</f>
        <v>#N/A</v>
      </c>
      <c r="E67" s="169" t="e">
        <f>NA()</f>
        <v>#N/A</v>
      </c>
      <c r="F67" s="169">
        <f>IF(ISNUMBER('将来負担比率（分子）の構造'!J$53), IF('将来負担比率（分子）の構造'!J$53 &lt; 0, 0, '将来負担比率（分子）の構造'!J$53), NA())</f>
        <v>12141</v>
      </c>
      <c r="G67" s="169" t="e">
        <f>NA()</f>
        <v>#N/A</v>
      </c>
      <c r="H67" s="169" t="e">
        <f>NA()</f>
        <v>#N/A</v>
      </c>
      <c r="I67" s="169">
        <f>IF(ISNUMBER('将来負担比率（分子）の構造'!K$53), IF('将来負担比率（分子）の構造'!K$53 &lt; 0, 0, '将来負担比率（分子）の構造'!K$53), NA())</f>
        <v>12182</v>
      </c>
      <c r="J67" s="169" t="e">
        <f>NA()</f>
        <v>#N/A</v>
      </c>
      <c r="K67" s="169" t="e">
        <f>NA()</f>
        <v>#N/A</v>
      </c>
      <c r="L67" s="169">
        <f>IF(ISNUMBER('将来負担比率（分子）の構造'!L$53), IF('将来負担比率（分子）の構造'!L$53 &lt; 0, 0, '将来負担比率（分子）の構造'!L$53), NA())</f>
        <v>10473</v>
      </c>
      <c r="M67" s="169" t="e">
        <f>NA()</f>
        <v>#N/A</v>
      </c>
      <c r="N67" s="169" t="e">
        <f>NA()</f>
        <v>#N/A</v>
      </c>
      <c r="O67" s="169">
        <f>IF(ISNUMBER('将来負担比率（分子）の構造'!M$53), IF('将来負担比率（分子）の構造'!M$53 &lt; 0, 0, '将来負担比率（分子）の構造'!M$53), NA())</f>
        <v>9731</v>
      </c>
      <c r="P67" s="169" t="e">
        <f>NA()</f>
        <v>#N/A</v>
      </c>
    </row>
    <row r="70" spans="1:16" x14ac:dyDescent="0.15">
      <c r="A70" s="171" t="s">
        <v>77</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78</v>
      </c>
      <c r="B72" s="173">
        <f>基金残高に係る経年分析!F55</f>
        <v>412</v>
      </c>
      <c r="C72" s="173">
        <f>基金残高に係る経年分析!G55</f>
        <v>977</v>
      </c>
      <c r="D72" s="173">
        <f>基金残高に係る経年分析!H55</f>
        <v>1309</v>
      </c>
    </row>
    <row r="73" spans="1:16" x14ac:dyDescent="0.15">
      <c r="A73" s="172" t="s">
        <v>79</v>
      </c>
      <c r="B73" s="173">
        <f>基金残高に係る経年分析!F56</f>
        <v>2</v>
      </c>
      <c r="C73" s="173">
        <f>基金残高に係る経年分析!G56</f>
        <v>148</v>
      </c>
      <c r="D73" s="173">
        <f>基金残高に係る経年分析!H56</f>
        <v>148</v>
      </c>
    </row>
    <row r="74" spans="1:16" x14ac:dyDescent="0.15">
      <c r="A74" s="172" t="s">
        <v>80</v>
      </c>
      <c r="B74" s="173">
        <f>基金残高に係る経年分析!F57</f>
        <v>1285</v>
      </c>
      <c r="C74" s="173">
        <f>基金残高に係る経年分析!G57</f>
        <v>1486</v>
      </c>
      <c r="D74" s="173">
        <f>基金残高に係る経年分析!H57</f>
        <v>1788</v>
      </c>
    </row>
  </sheetData>
  <sheetProtection algorithmName="SHA-512" hashValue="SEh+ARzh3h6E45BNX1psgI/OFKNYgpwvC9bF9KW0NkYFolxdx57ExpVmfqY28hD6/+JMUcYeS9rFaEvmv8D0ZA==" saltValue="3IZbNmwcM/d3hlBroxH4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215</v>
      </c>
      <c r="DI1" s="590"/>
      <c r="DJ1" s="590"/>
      <c r="DK1" s="590"/>
      <c r="DL1" s="590"/>
      <c r="DM1" s="590"/>
      <c r="DN1" s="591"/>
      <c r="DO1" s="208"/>
      <c r="DP1" s="589" t="s">
        <v>216</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217</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218</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219</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220</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221</v>
      </c>
      <c r="S4" s="593"/>
      <c r="T4" s="593"/>
      <c r="U4" s="593"/>
      <c r="V4" s="593"/>
      <c r="W4" s="593"/>
      <c r="X4" s="593"/>
      <c r="Y4" s="594"/>
      <c r="Z4" s="592" t="s">
        <v>222</v>
      </c>
      <c r="AA4" s="593"/>
      <c r="AB4" s="593"/>
      <c r="AC4" s="594"/>
      <c r="AD4" s="592" t="s">
        <v>223</v>
      </c>
      <c r="AE4" s="593"/>
      <c r="AF4" s="593"/>
      <c r="AG4" s="593"/>
      <c r="AH4" s="593"/>
      <c r="AI4" s="593"/>
      <c r="AJ4" s="593"/>
      <c r="AK4" s="594"/>
      <c r="AL4" s="592" t="s">
        <v>222</v>
      </c>
      <c r="AM4" s="593"/>
      <c r="AN4" s="593"/>
      <c r="AO4" s="594"/>
      <c r="AP4" s="595" t="s">
        <v>224</v>
      </c>
      <c r="AQ4" s="595"/>
      <c r="AR4" s="595"/>
      <c r="AS4" s="595"/>
      <c r="AT4" s="595"/>
      <c r="AU4" s="595"/>
      <c r="AV4" s="595"/>
      <c r="AW4" s="595"/>
      <c r="AX4" s="595"/>
      <c r="AY4" s="595"/>
      <c r="AZ4" s="595"/>
      <c r="BA4" s="595"/>
      <c r="BB4" s="595"/>
      <c r="BC4" s="595"/>
      <c r="BD4" s="595"/>
      <c r="BE4" s="595"/>
      <c r="BF4" s="595"/>
      <c r="BG4" s="595" t="s">
        <v>225</v>
      </c>
      <c r="BH4" s="595"/>
      <c r="BI4" s="595"/>
      <c r="BJ4" s="595"/>
      <c r="BK4" s="595"/>
      <c r="BL4" s="595"/>
      <c r="BM4" s="595"/>
      <c r="BN4" s="595"/>
      <c r="BO4" s="595" t="s">
        <v>222</v>
      </c>
      <c r="BP4" s="595"/>
      <c r="BQ4" s="595"/>
      <c r="BR4" s="595"/>
      <c r="BS4" s="595" t="s">
        <v>226</v>
      </c>
      <c r="BT4" s="595"/>
      <c r="BU4" s="595"/>
      <c r="BV4" s="595"/>
      <c r="BW4" s="595"/>
      <c r="BX4" s="595"/>
      <c r="BY4" s="595"/>
      <c r="BZ4" s="595"/>
      <c r="CA4" s="595"/>
      <c r="CB4" s="595"/>
      <c r="CD4" s="592" t="s">
        <v>227</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228</v>
      </c>
      <c r="C5" s="597"/>
      <c r="D5" s="597"/>
      <c r="E5" s="597"/>
      <c r="F5" s="597"/>
      <c r="G5" s="597"/>
      <c r="H5" s="597"/>
      <c r="I5" s="597"/>
      <c r="J5" s="597"/>
      <c r="K5" s="597"/>
      <c r="L5" s="597"/>
      <c r="M5" s="597"/>
      <c r="N5" s="597"/>
      <c r="O5" s="597"/>
      <c r="P5" s="597"/>
      <c r="Q5" s="598"/>
      <c r="R5" s="599">
        <v>3868381</v>
      </c>
      <c r="S5" s="600"/>
      <c r="T5" s="600"/>
      <c r="U5" s="600"/>
      <c r="V5" s="600"/>
      <c r="W5" s="600"/>
      <c r="X5" s="600"/>
      <c r="Y5" s="601"/>
      <c r="Z5" s="602">
        <v>18.399999999999999</v>
      </c>
      <c r="AA5" s="602"/>
      <c r="AB5" s="602"/>
      <c r="AC5" s="602"/>
      <c r="AD5" s="603">
        <v>3868381</v>
      </c>
      <c r="AE5" s="603"/>
      <c r="AF5" s="603"/>
      <c r="AG5" s="603"/>
      <c r="AH5" s="603"/>
      <c r="AI5" s="603"/>
      <c r="AJ5" s="603"/>
      <c r="AK5" s="603"/>
      <c r="AL5" s="604">
        <v>40.299999999999997</v>
      </c>
      <c r="AM5" s="605"/>
      <c r="AN5" s="605"/>
      <c r="AO5" s="606"/>
      <c r="AP5" s="596" t="s">
        <v>229</v>
      </c>
      <c r="AQ5" s="597"/>
      <c r="AR5" s="597"/>
      <c r="AS5" s="597"/>
      <c r="AT5" s="597"/>
      <c r="AU5" s="597"/>
      <c r="AV5" s="597"/>
      <c r="AW5" s="597"/>
      <c r="AX5" s="597"/>
      <c r="AY5" s="597"/>
      <c r="AZ5" s="597"/>
      <c r="BA5" s="597"/>
      <c r="BB5" s="597"/>
      <c r="BC5" s="597"/>
      <c r="BD5" s="597"/>
      <c r="BE5" s="597"/>
      <c r="BF5" s="598"/>
      <c r="BG5" s="610">
        <v>3858483</v>
      </c>
      <c r="BH5" s="611"/>
      <c r="BI5" s="611"/>
      <c r="BJ5" s="611"/>
      <c r="BK5" s="611"/>
      <c r="BL5" s="611"/>
      <c r="BM5" s="611"/>
      <c r="BN5" s="612"/>
      <c r="BO5" s="613">
        <v>99.7</v>
      </c>
      <c r="BP5" s="613"/>
      <c r="BQ5" s="613"/>
      <c r="BR5" s="613"/>
      <c r="BS5" s="614">
        <v>91132</v>
      </c>
      <c r="BT5" s="614"/>
      <c r="BU5" s="614"/>
      <c r="BV5" s="614"/>
      <c r="BW5" s="614"/>
      <c r="BX5" s="614"/>
      <c r="BY5" s="614"/>
      <c r="BZ5" s="614"/>
      <c r="CA5" s="614"/>
      <c r="CB5" s="618"/>
      <c r="CD5" s="592" t="s">
        <v>224</v>
      </c>
      <c r="CE5" s="593"/>
      <c r="CF5" s="593"/>
      <c r="CG5" s="593"/>
      <c r="CH5" s="593"/>
      <c r="CI5" s="593"/>
      <c r="CJ5" s="593"/>
      <c r="CK5" s="593"/>
      <c r="CL5" s="593"/>
      <c r="CM5" s="593"/>
      <c r="CN5" s="593"/>
      <c r="CO5" s="593"/>
      <c r="CP5" s="593"/>
      <c r="CQ5" s="594"/>
      <c r="CR5" s="592" t="s">
        <v>230</v>
      </c>
      <c r="CS5" s="593"/>
      <c r="CT5" s="593"/>
      <c r="CU5" s="593"/>
      <c r="CV5" s="593"/>
      <c r="CW5" s="593"/>
      <c r="CX5" s="593"/>
      <c r="CY5" s="594"/>
      <c r="CZ5" s="592" t="s">
        <v>222</v>
      </c>
      <c r="DA5" s="593"/>
      <c r="DB5" s="593"/>
      <c r="DC5" s="594"/>
      <c r="DD5" s="592" t="s">
        <v>231</v>
      </c>
      <c r="DE5" s="593"/>
      <c r="DF5" s="593"/>
      <c r="DG5" s="593"/>
      <c r="DH5" s="593"/>
      <c r="DI5" s="593"/>
      <c r="DJ5" s="593"/>
      <c r="DK5" s="593"/>
      <c r="DL5" s="593"/>
      <c r="DM5" s="593"/>
      <c r="DN5" s="593"/>
      <c r="DO5" s="593"/>
      <c r="DP5" s="594"/>
      <c r="DQ5" s="592" t="s">
        <v>232</v>
      </c>
      <c r="DR5" s="593"/>
      <c r="DS5" s="593"/>
      <c r="DT5" s="593"/>
      <c r="DU5" s="593"/>
      <c r="DV5" s="593"/>
      <c r="DW5" s="593"/>
      <c r="DX5" s="593"/>
      <c r="DY5" s="593"/>
      <c r="DZ5" s="593"/>
      <c r="EA5" s="593"/>
      <c r="EB5" s="593"/>
      <c r="EC5" s="594"/>
    </row>
    <row r="6" spans="2:143" ht="11.25" customHeight="1" x14ac:dyDescent="0.15">
      <c r="B6" s="607" t="s">
        <v>233</v>
      </c>
      <c r="C6" s="608"/>
      <c r="D6" s="608"/>
      <c r="E6" s="608"/>
      <c r="F6" s="608"/>
      <c r="G6" s="608"/>
      <c r="H6" s="608"/>
      <c r="I6" s="608"/>
      <c r="J6" s="608"/>
      <c r="K6" s="608"/>
      <c r="L6" s="608"/>
      <c r="M6" s="608"/>
      <c r="N6" s="608"/>
      <c r="O6" s="608"/>
      <c r="P6" s="608"/>
      <c r="Q6" s="609"/>
      <c r="R6" s="610">
        <v>148869</v>
      </c>
      <c r="S6" s="611"/>
      <c r="T6" s="611"/>
      <c r="U6" s="611"/>
      <c r="V6" s="611"/>
      <c r="W6" s="611"/>
      <c r="X6" s="611"/>
      <c r="Y6" s="612"/>
      <c r="Z6" s="613">
        <v>0.7</v>
      </c>
      <c r="AA6" s="613"/>
      <c r="AB6" s="613"/>
      <c r="AC6" s="613"/>
      <c r="AD6" s="614">
        <v>148869</v>
      </c>
      <c r="AE6" s="614"/>
      <c r="AF6" s="614"/>
      <c r="AG6" s="614"/>
      <c r="AH6" s="614"/>
      <c r="AI6" s="614"/>
      <c r="AJ6" s="614"/>
      <c r="AK6" s="614"/>
      <c r="AL6" s="615">
        <v>1.6</v>
      </c>
      <c r="AM6" s="616"/>
      <c r="AN6" s="616"/>
      <c r="AO6" s="617"/>
      <c r="AP6" s="607" t="s">
        <v>234</v>
      </c>
      <c r="AQ6" s="608"/>
      <c r="AR6" s="608"/>
      <c r="AS6" s="608"/>
      <c r="AT6" s="608"/>
      <c r="AU6" s="608"/>
      <c r="AV6" s="608"/>
      <c r="AW6" s="608"/>
      <c r="AX6" s="608"/>
      <c r="AY6" s="608"/>
      <c r="AZ6" s="608"/>
      <c r="BA6" s="608"/>
      <c r="BB6" s="608"/>
      <c r="BC6" s="608"/>
      <c r="BD6" s="608"/>
      <c r="BE6" s="608"/>
      <c r="BF6" s="609"/>
      <c r="BG6" s="610">
        <v>3858483</v>
      </c>
      <c r="BH6" s="611"/>
      <c r="BI6" s="611"/>
      <c r="BJ6" s="611"/>
      <c r="BK6" s="611"/>
      <c r="BL6" s="611"/>
      <c r="BM6" s="611"/>
      <c r="BN6" s="612"/>
      <c r="BO6" s="613">
        <v>99.7</v>
      </c>
      <c r="BP6" s="613"/>
      <c r="BQ6" s="613"/>
      <c r="BR6" s="613"/>
      <c r="BS6" s="614">
        <v>91132</v>
      </c>
      <c r="BT6" s="614"/>
      <c r="BU6" s="614"/>
      <c r="BV6" s="614"/>
      <c r="BW6" s="614"/>
      <c r="BX6" s="614"/>
      <c r="BY6" s="614"/>
      <c r="BZ6" s="614"/>
      <c r="CA6" s="614"/>
      <c r="CB6" s="618"/>
      <c r="CD6" s="596" t="s">
        <v>235</v>
      </c>
      <c r="CE6" s="597"/>
      <c r="CF6" s="597"/>
      <c r="CG6" s="597"/>
      <c r="CH6" s="597"/>
      <c r="CI6" s="597"/>
      <c r="CJ6" s="597"/>
      <c r="CK6" s="597"/>
      <c r="CL6" s="597"/>
      <c r="CM6" s="597"/>
      <c r="CN6" s="597"/>
      <c r="CO6" s="597"/>
      <c r="CP6" s="597"/>
      <c r="CQ6" s="598"/>
      <c r="CR6" s="610">
        <v>127318</v>
      </c>
      <c r="CS6" s="611"/>
      <c r="CT6" s="611"/>
      <c r="CU6" s="611"/>
      <c r="CV6" s="611"/>
      <c r="CW6" s="611"/>
      <c r="CX6" s="611"/>
      <c r="CY6" s="612"/>
      <c r="CZ6" s="604">
        <v>0.7</v>
      </c>
      <c r="DA6" s="605"/>
      <c r="DB6" s="605"/>
      <c r="DC6" s="621"/>
      <c r="DD6" s="619">
        <v>258</v>
      </c>
      <c r="DE6" s="611"/>
      <c r="DF6" s="611"/>
      <c r="DG6" s="611"/>
      <c r="DH6" s="611"/>
      <c r="DI6" s="611"/>
      <c r="DJ6" s="611"/>
      <c r="DK6" s="611"/>
      <c r="DL6" s="611"/>
      <c r="DM6" s="611"/>
      <c r="DN6" s="611"/>
      <c r="DO6" s="611"/>
      <c r="DP6" s="612"/>
      <c r="DQ6" s="619">
        <v>127318</v>
      </c>
      <c r="DR6" s="611"/>
      <c r="DS6" s="611"/>
      <c r="DT6" s="611"/>
      <c r="DU6" s="611"/>
      <c r="DV6" s="611"/>
      <c r="DW6" s="611"/>
      <c r="DX6" s="611"/>
      <c r="DY6" s="611"/>
      <c r="DZ6" s="611"/>
      <c r="EA6" s="611"/>
      <c r="EB6" s="611"/>
      <c r="EC6" s="620"/>
    </row>
    <row r="7" spans="2:143" ht="11.25" customHeight="1" x14ac:dyDescent="0.15">
      <c r="B7" s="607" t="s">
        <v>236</v>
      </c>
      <c r="C7" s="608"/>
      <c r="D7" s="608"/>
      <c r="E7" s="608"/>
      <c r="F7" s="608"/>
      <c r="G7" s="608"/>
      <c r="H7" s="608"/>
      <c r="I7" s="608"/>
      <c r="J7" s="608"/>
      <c r="K7" s="608"/>
      <c r="L7" s="608"/>
      <c r="M7" s="608"/>
      <c r="N7" s="608"/>
      <c r="O7" s="608"/>
      <c r="P7" s="608"/>
      <c r="Q7" s="609"/>
      <c r="R7" s="610">
        <v>974</v>
      </c>
      <c r="S7" s="611"/>
      <c r="T7" s="611"/>
      <c r="U7" s="611"/>
      <c r="V7" s="611"/>
      <c r="W7" s="611"/>
      <c r="X7" s="611"/>
      <c r="Y7" s="612"/>
      <c r="Z7" s="613">
        <v>0</v>
      </c>
      <c r="AA7" s="613"/>
      <c r="AB7" s="613"/>
      <c r="AC7" s="613"/>
      <c r="AD7" s="614">
        <v>974</v>
      </c>
      <c r="AE7" s="614"/>
      <c r="AF7" s="614"/>
      <c r="AG7" s="614"/>
      <c r="AH7" s="614"/>
      <c r="AI7" s="614"/>
      <c r="AJ7" s="614"/>
      <c r="AK7" s="614"/>
      <c r="AL7" s="615">
        <v>0</v>
      </c>
      <c r="AM7" s="616"/>
      <c r="AN7" s="616"/>
      <c r="AO7" s="617"/>
      <c r="AP7" s="607" t="s">
        <v>237</v>
      </c>
      <c r="AQ7" s="608"/>
      <c r="AR7" s="608"/>
      <c r="AS7" s="608"/>
      <c r="AT7" s="608"/>
      <c r="AU7" s="608"/>
      <c r="AV7" s="608"/>
      <c r="AW7" s="608"/>
      <c r="AX7" s="608"/>
      <c r="AY7" s="608"/>
      <c r="AZ7" s="608"/>
      <c r="BA7" s="608"/>
      <c r="BB7" s="608"/>
      <c r="BC7" s="608"/>
      <c r="BD7" s="608"/>
      <c r="BE7" s="608"/>
      <c r="BF7" s="609"/>
      <c r="BG7" s="610">
        <v>1496039</v>
      </c>
      <c r="BH7" s="611"/>
      <c r="BI7" s="611"/>
      <c r="BJ7" s="611"/>
      <c r="BK7" s="611"/>
      <c r="BL7" s="611"/>
      <c r="BM7" s="611"/>
      <c r="BN7" s="612"/>
      <c r="BO7" s="613">
        <v>38.700000000000003</v>
      </c>
      <c r="BP7" s="613"/>
      <c r="BQ7" s="613"/>
      <c r="BR7" s="613"/>
      <c r="BS7" s="614">
        <v>91132</v>
      </c>
      <c r="BT7" s="614"/>
      <c r="BU7" s="614"/>
      <c r="BV7" s="614"/>
      <c r="BW7" s="614"/>
      <c r="BX7" s="614"/>
      <c r="BY7" s="614"/>
      <c r="BZ7" s="614"/>
      <c r="CA7" s="614"/>
      <c r="CB7" s="618"/>
      <c r="CD7" s="607" t="s">
        <v>238</v>
      </c>
      <c r="CE7" s="608"/>
      <c r="CF7" s="608"/>
      <c r="CG7" s="608"/>
      <c r="CH7" s="608"/>
      <c r="CI7" s="608"/>
      <c r="CJ7" s="608"/>
      <c r="CK7" s="608"/>
      <c r="CL7" s="608"/>
      <c r="CM7" s="608"/>
      <c r="CN7" s="608"/>
      <c r="CO7" s="608"/>
      <c r="CP7" s="608"/>
      <c r="CQ7" s="609"/>
      <c r="CR7" s="610">
        <v>3631006</v>
      </c>
      <c r="CS7" s="611"/>
      <c r="CT7" s="611"/>
      <c r="CU7" s="611"/>
      <c r="CV7" s="611"/>
      <c r="CW7" s="611"/>
      <c r="CX7" s="611"/>
      <c r="CY7" s="612"/>
      <c r="CZ7" s="613">
        <v>18.600000000000001</v>
      </c>
      <c r="DA7" s="613"/>
      <c r="DB7" s="613"/>
      <c r="DC7" s="613"/>
      <c r="DD7" s="619">
        <v>21062</v>
      </c>
      <c r="DE7" s="611"/>
      <c r="DF7" s="611"/>
      <c r="DG7" s="611"/>
      <c r="DH7" s="611"/>
      <c r="DI7" s="611"/>
      <c r="DJ7" s="611"/>
      <c r="DK7" s="611"/>
      <c r="DL7" s="611"/>
      <c r="DM7" s="611"/>
      <c r="DN7" s="611"/>
      <c r="DO7" s="611"/>
      <c r="DP7" s="612"/>
      <c r="DQ7" s="619">
        <v>3420585</v>
      </c>
      <c r="DR7" s="611"/>
      <c r="DS7" s="611"/>
      <c r="DT7" s="611"/>
      <c r="DU7" s="611"/>
      <c r="DV7" s="611"/>
      <c r="DW7" s="611"/>
      <c r="DX7" s="611"/>
      <c r="DY7" s="611"/>
      <c r="DZ7" s="611"/>
      <c r="EA7" s="611"/>
      <c r="EB7" s="611"/>
      <c r="EC7" s="620"/>
    </row>
    <row r="8" spans="2:143" ht="11.25" customHeight="1" x14ac:dyDescent="0.15">
      <c r="B8" s="607" t="s">
        <v>239</v>
      </c>
      <c r="C8" s="608"/>
      <c r="D8" s="608"/>
      <c r="E8" s="608"/>
      <c r="F8" s="608"/>
      <c r="G8" s="608"/>
      <c r="H8" s="608"/>
      <c r="I8" s="608"/>
      <c r="J8" s="608"/>
      <c r="K8" s="608"/>
      <c r="L8" s="608"/>
      <c r="M8" s="608"/>
      <c r="N8" s="608"/>
      <c r="O8" s="608"/>
      <c r="P8" s="608"/>
      <c r="Q8" s="609"/>
      <c r="R8" s="610">
        <v>14088</v>
      </c>
      <c r="S8" s="611"/>
      <c r="T8" s="611"/>
      <c r="U8" s="611"/>
      <c r="V8" s="611"/>
      <c r="W8" s="611"/>
      <c r="X8" s="611"/>
      <c r="Y8" s="612"/>
      <c r="Z8" s="613">
        <v>0.1</v>
      </c>
      <c r="AA8" s="613"/>
      <c r="AB8" s="613"/>
      <c r="AC8" s="613"/>
      <c r="AD8" s="614">
        <v>14088</v>
      </c>
      <c r="AE8" s="614"/>
      <c r="AF8" s="614"/>
      <c r="AG8" s="614"/>
      <c r="AH8" s="614"/>
      <c r="AI8" s="614"/>
      <c r="AJ8" s="614"/>
      <c r="AK8" s="614"/>
      <c r="AL8" s="615">
        <v>0.1</v>
      </c>
      <c r="AM8" s="616"/>
      <c r="AN8" s="616"/>
      <c r="AO8" s="617"/>
      <c r="AP8" s="607" t="s">
        <v>240</v>
      </c>
      <c r="AQ8" s="608"/>
      <c r="AR8" s="608"/>
      <c r="AS8" s="608"/>
      <c r="AT8" s="608"/>
      <c r="AU8" s="608"/>
      <c r="AV8" s="608"/>
      <c r="AW8" s="608"/>
      <c r="AX8" s="608"/>
      <c r="AY8" s="608"/>
      <c r="AZ8" s="608"/>
      <c r="BA8" s="608"/>
      <c r="BB8" s="608"/>
      <c r="BC8" s="608"/>
      <c r="BD8" s="608"/>
      <c r="BE8" s="608"/>
      <c r="BF8" s="609"/>
      <c r="BG8" s="610">
        <v>50067</v>
      </c>
      <c r="BH8" s="611"/>
      <c r="BI8" s="611"/>
      <c r="BJ8" s="611"/>
      <c r="BK8" s="611"/>
      <c r="BL8" s="611"/>
      <c r="BM8" s="611"/>
      <c r="BN8" s="612"/>
      <c r="BO8" s="613">
        <v>1.3</v>
      </c>
      <c r="BP8" s="613"/>
      <c r="BQ8" s="613"/>
      <c r="BR8" s="613"/>
      <c r="BS8" s="614" t="s">
        <v>241</v>
      </c>
      <c r="BT8" s="614"/>
      <c r="BU8" s="614"/>
      <c r="BV8" s="614"/>
      <c r="BW8" s="614"/>
      <c r="BX8" s="614"/>
      <c r="BY8" s="614"/>
      <c r="BZ8" s="614"/>
      <c r="CA8" s="614"/>
      <c r="CB8" s="618"/>
      <c r="CD8" s="607" t="s">
        <v>242</v>
      </c>
      <c r="CE8" s="608"/>
      <c r="CF8" s="608"/>
      <c r="CG8" s="608"/>
      <c r="CH8" s="608"/>
      <c r="CI8" s="608"/>
      <c r="CJ8" s="608"/>
      <c r="CK8" s="608"/>
      <c r="CL8" s="608"/>
      <c r="CM8" s="608"/>
      <c r="CN8" s="608"/>
      <c r="CO8" s="608"/>
      <c r="CP8" s="608"/>
      <c r="CQ8" s="609"/>
      <c r="CR8" s="610">
        <v>5006468</v>
      </c>
      <c r="CS8" s="611"/>
      <c r="CT8" s="611"/>
      <c r="CU8" s="611"/>
      <c r="CV8" s="611"/>
      <c r="CW8" s="611"/>
      <c r="CX8" s="611"/>
      <c r="CY8" s="612"/>
      <c r="CZ8" s="613">
        <v>25.6</v>
      </c>
      <c r="DA8" s="613"/>
      <c r="DB8" s="613"/>
      <c r="DC8" s="613"/>
      <c r="DD8" s="619">
        <v>46854</v>
      </c>
      <c r="DE8" s="611"/>
      <c r="DF8" s="611"/>
      <c r="DG8" s="611"/>
      <c r="DH8" s="611"/>
      <c r="DI8" s="611"/>
      <c r="DJ8" s="611"/>
      <c r="DK8" s="611"/>
      <c r="DL8" s="611"/>
      <c r="DM8" s="611"/>
      <c r="DN8" s="611"/>
      <c r="DO8" s="611"/>
      <c r="DP8" s="612"/>
      <c r="DQ8" s="619">
        <v>2853980</v>
      </c>
      <c r="DR8" s="611"/>
      <c r="DS8" s="611"/>
      <c r="DT8" s="611"/>
      <c r="DU8" s="611"/>
      <c r="DV8" s="611"/>
      <c r="DW8" s="611"/>
      <c r="DX8" s="611"/>
      <c r="DY8" s="611"/>
      <c r="DZ8" s="611"/>
      <c r="EA8" s="611"/>
      <c r="EB8" s="611"/>
      <c r="EC8" s="620"/>
    </row>
    <row r="9" spans="2:143" ht="11.25" customHeight="1" x14ac:dyDescent="0.15">
      <c r="B9" s="607" t="s">
        <v>243</v>
      </c>
      <c r="C9" s="608"/>
      <c r="D9" s="608"/>
      <c r="E9" s="608"/>
      <c r="F9" s="608"/>
      <c r="G9" s="608"/>
      <c r="H9" s="608"/>
      <c r="I9" s="608"/>
      <c r="J9" s="608"/>
      <c r="K9" s="608"/>
      <c r="L9" s="608"/>
      <c r="M9" s="608"/>
      <c r="N9" s="608"/>
      <c r="O9" s="608"/>
      <c r="P9" s="608"/>
      <c r="Q9" s="609"/>
      <c r="R9" s="610">
        <v>9809</v>
      </c>
      <c r="S9" s="611"/>
      <c r="T9" s="611"/>
      <c r="U9" s="611"/>
      <c r="V9" s="611"/>
      <c r="W9" s="611"/>
      <c r="X9" s="611"/>
      <c r="Y9" s="612"/>
      <c r="Z9" s="613">
        <v>0</v>
      </c>
      <c r="AA9" s="613"/>
      <c r="AB9" s="613"/>
      <c r="AC9" s="613"/>
      <c r="AD9" s="614">
        <v>9809</v>
      </c>
      <c r="AE9" s="614"/>
      <c r="AF9" s="614"/>
      <c r="AG9" s="614"/>
      <c r="AH9" s="614"/>
      <c r="AI9" s="614"/>
      <c r="AJ9" s="614"/>
      <c r="AK9" s="614"/>
      <c r="AL9" s="615">
        <v>0.1</v>
      </c>
      <c r="AM9" s="616"/>
      <c r="AN9" s="616"/>
      <c r="AO9" s="617"/>
      <c r="AP9" s="607" t="s">
        <v>244</v>
      </c>
      <c r="AQ9" s="608"/>
      <c r="AR9" s="608"/>
      <c r="AS9" s="608"/>
      <c r="AT9" s="608"/>
      <c r="AU9" s="608"/>
      <c r="AV9" s="608"/>
      <c r="AW9" s="608"/>
      <c r="AX9" s="608"/>
      <c r="AY9" s="608"/>
      <c r="AZ9" s="608"/>
      <c r="BA9" s="608"/>
      <c r="BB9" s="608"/>
      <c r="BC9" s="608"/>
      <c r="BD9" s="608"/>
      <c r="BE9" s="608"/>
      <c r="BF9" s="609"/>
      <c r="BG9" s="610">
        <v>1044650</v>
      </c>
      <c r="BH9" s="611"/>
      <c r="BI9" s="611"/>
      <c r="BJ9" s="611"/>
      <c r="BK9" s="611"/>
      <c r="BL9" s="611"/>
      <c r="BM9" s="611"/>
      <c r="BN9" s="612"/>
      <c r="BO9" s="613">
        <v>27</v>
      </c>
      <c r="BP9" s="613"/>
      <c r="BQ9" s="613"/>
      <c r="BR9" s="613"/>
      <c r="BS9" s="614" t="s">
        <v>176</v>
      </c>
      <c r="BT9" s="614"/>
      <c r="BU9" s="614"/>
      <c r="BV9" s="614"/>
      <c r="BW9" s="614"/>
      <c r="BX9" s="614"/>
      <c r="BY9" s="614"/>
      <c r="BZ9" s="614"/>
      <c r="CA9" s="614"/>
      <c r="CB9" s="618"/>
      <c r="CD9" s="607" t="s">
        <v>245</v>
      </c>
      <c r="CE9" s="608"/>
      <c r="CF9" s="608"/>
      <c r="CG9" s="608"/>
      <c r="CH9" s="608"/>
      <c r="CI9" s="608"/>
      <c r="CJ9" s="608"/>
      <c r="CK9" s="608"/>
      <c r="CL9" s="608"/>
      <c r="CM9" s="608"/>
      <c r="CN9" s="608"/>
      <c r="CO9" s="608"/>
      <c r="CP9" s="608"/>
      <c r="CQ9" s="609"/>
      <c r="CR9" s="610">
        <v>1360078</v>
      </c>
      <c r="CS9" s="611"/>
      <c r="CT9" s="611"/>
      <c r="CU9" s="611"/>
      <c r="CV9" s="611"/>
      <c r="CW9" s="611"/>
      <c r="CX9" s="611"/>
      <c r="CY9" s="612"/>
      <c r="CZ9" s="613">
        <v>7</v>
      </c>
      <c r="DA9" s="613"/>
      <c r="DB9" s="613"/>
      <c r="DC9" s="613"/>
      <c r="DD9" s="619">
        <v>16877</v>
      </c>
      <c r="DE9" s="611"/>
      <c r="DF9" s="611"/>
      <c r="DG9" s="611"/>
      <c r="DH9" s="611"/>
      <c r="DI9" s="611"/>
      <c r="DJ9" s="611"/>
      <c r="DK9" s="611"/>
      <c r="DL9" s="611"/>
      <c r="DM9" s="611"/>
      <c r="DN9" s="611"/>
      <c r="DO9" s="611"/>
      <c r="DP9" s="612"/>
      <c r="DQ9" s="619">
        <v>949013</v>
      </c>
      <c r="DR9" s="611"/>
      <c r="DS9" s="611"/>
      <c r="DT9" s="611"/>
      <c r="DU9" s="611"/>
      <c r="DV9" s="611"/>
      <c r="DW9" s="611"/>
      <c r="DX9" s="611"/>
      <c r="DY9" s="611"/>
      <c r="DZ9" s="611"/>
      <c r="EA9" s="611"/>
      <c r="EB9" s="611"/>
      <c r="EC9" s="620"/>
    </row>
    <row r="10" spans="2:143" ht="11.25" customHeight="1" x14ac:dyDescent="0.15">
      <c r="B10" s="607" t="s">
        <v>246</v>
      </c>
      <c r="C10" s="608"/>
      <c r="D10" s="608"/>
      <c r="E10" s="608"/>
      <c r="F10" s="608"/>
      <c r="G10" s="608"/>
      <c r="H10" s="608"/>
      <c r="I10" s="608"/>
      <c r="J10" s="608"/>
      <c r="K10" s="608"/>
      <c r="L10" s="608"/>
      <c r="M10" s="608"/>
      <c r="N10" s="608"/>
      <c r="O10" s="608"/>
      <c r="P10" s="608"/>
      <c r="Q10" s="609"/>
      <c r="R10" s="610" t="s">
        <v>241</v>
      </c>
      <c r="S10" s="611"/>
      <c r="T10" s="611"/>
      <c r="U10" s="611"/>
      <c r="V10" s="611"/>
      <c r="W10" s="611"/>
      <c r="X10" s="611"/>
      <c r="Y10" s="612"/>
      <c r="Z10" s="613" t="s">
        <v>241</v>
      </c>
      <c r="AA10" s="613"/>
      <c r="AB10" s="613"/>
      <c r="AC10" s="613"/>
      <c r="AD10" s="614" t="s">
        <v>176</v>
      </c>
      <c r="AE10" s="614"/>
      <c r="AF10" s="614"/>
      <c r="AG10" s="614"/>
      <c r="AH10" s="614"/>
      <c r="AI10" s="614"/>
      <c r="AJ10" s="614"/>
      <c r="AK10" s="614"/>
      <c r="AL10" s="615" t="s">
        <v>241</v>
      </c>
      <c r="AM10" s="616"/>
      <c r="AN10" s="616"/>
      <c r="AO10" s="617"/>
      <c r="AP10" s="607" t="s">
        <v>247</v>
      </c>
      <c r="AQ10" s="608"/>
      <c r="AR10" s="608"/>
      <c r="AS10" s="608"/>
      <c r="AT10" s="608"/>
      <c r="AU10" s="608"/>
      <c r="AV10" s="608"/>
      <c r="AW10" s="608"/>
      <c r="AX10" s="608"/>
      <c r="AY10" s="608"/>
      <c r="AZ10" s="608"/>
      <c r="BA10" s="608"/>
      <c r="BB10" s="608"/>
      <c r="BC10" s="608"/>
      <c r="BD10" s="608"/>
      <c r="BE10" s="608"/>
      <c r="BF10" s="609"/>
      <c r="BG10" s="610">
        <v>82565</v>
      </c>
      <c r="BH10" s="611"/>
      <c r="BI10" s="611"/>
      <c r="BJ10" s="611"/>
      <c r="BK10" s="611"/>
      <c r="BL10" s="611"/>
      <c r="BM10" s="611"/>
      <c r="BN10" s="612"/>
      <c r="BO10" s="613">
        <v>2.1</v>
      </c>
      <c r="BP10" s="613"/>
      <c r="BQ10" s="613"/>
      <c r="BR10" s="613"/>
      <c r="BS10" s="614" t="s">
        <v>241</v>
      </c>
      <c r="BT10" s="614"/>
      <c r="BU10" s="614"/>
      <c r="BV10" s="614"/>
      <c r="BW10" s="614"/>
      <c r="BX10" s="614"/>
      <c r="BY10" s="614"/>
      <c r="BZ10" s="614"/>
      <c r="CA10" s="614"/>
      <c r="CB10" s="618"/>
      <c r="CD10" s="607" t="s">
        <v>248</v>
      </c>
      <c r="CE10" s="608"/>
      <c r="CF10" s="608"/>
      <c r="CG10" s="608"/>
      <c r="CH10" s="608"/>
      <c r="CI10" s="608"/>
      <c r="CJ10" s="608"/>
      <c r="CK10" s="608"/>
      <c r="CL10" s="608"/>
      <c r="CM10" s="608"/>
      <c r="CN10" s="608"/>
      <c r="CO10" s="608"/>
      <c r="CP10" s="608"/>
      <c r="CQ10" s="609"/>
      <c r="CR10" s="610">
        <v>50220</v>
      </c>
      <c r="CS10" s="611"/>
      <c r="CT10" s="611"/>
      <c r="CU10" s="611"/>
      <c r="CV10" s="611"/>
      <c r="CW10" s="611"/>
      <c r="CX10" s="611"/>
      <c r="CY10" s="612"/>
      <c r="CZ10" s="613">
        <v>0.3</v>
      </c>
      <c r="DA10" s="613"/>
      <c r="DB10" s="613"/>
      <c r="DC10" s="613"/>
      <c r="DD10" s="619" t="s">
        <v>176</v>
      </c>
      <c r="DE10" s="611"/>
      <c r="DF10" s="611"/>
      <c r="DG10" s="611"/>
      <c r="DH10" s="611"/>
      <c r="DI10" s="611"/>
      <c r="DJ10" s="611"/>
      <c r="DK10" s="611"/>
      <c r="DL10" s="611"/>
      <c r="DM10" s="611"/>
      <c r="DN10" s="611"/>
      <c r="DO10" s="611"/>
      <c r="DP10" s="612"/>
      <c r="DQ10" s="619">
        <v>220</v>
      </c>
      <c r="DR10" s="611"/>
      <c r="DS10" s="611"/>
      <c r="DT10" s="611"/>
      <c r="DU10" s="611"/>
      <c r="DV10" s="611"/>
      <c r="DW10" s="611"/>
      <c r="DX10" s="611"/>
      <c r="DY10" s="611"/>
      <c r="DZ10" s="611"/>
      <c r="EA10" s="611"/>
      <c r="EB10" s="611"/>
      <c r="EC10" s="620"/>
    </row>
    <row r="11" spans="2:143" ht="11.25" customHeight="1" x14ac:dyDescent="0.15">
      <c r="B11" s="607" t="s">
        <v>249</v>
      </c>
      <c r="C11" s="608"/>
      <c r="D11" s="608"/>
      <c r="E11" s="608"/>
      <c r="F11" s="608"/>
      <c r="G11" s="608"/>
      <c r="H11" s="608"/>
      <c r="I11" s="608"/>
      <c r="J11" s="608"/>
      <c r="K11" s="608"/>
      <c r="L11" s="608"/>
      <c r="M11" s="608"/>
      <c r="N11" s="608"/>
      <c r="O11" s="608"/>
      <c r="P11" s="608"/>
      <c r="Q11" s="609"/>
      <c r="R11" s="610">
        <v>720934</v>
      </c>
      <c r="S11" s="611"/>
      <c r="T11" s="611"/>
      <c r="U11" s="611"/>
      <c r="V11" s="611"/>
      <c r="W11" s="611"/>
      <c r="X11" s="611"/>
      <c r="Y11" s="612"/>
      <c r="Z11" s="615">
        <v>3.4</v>
      </c>
      <c r="AA11" s="616"/>
      <c r="AB11" s="616"/>
      <c r="AC11" s="622"/>
      <c r="AD11" s="619">
        <v>720934</v>
      </c>
      <c r="AE11" s="611"/>
      <c r="AF11" s="611"/>
      <c r="AG11" s="611"/>
      <c r="AH11" s="611"/>
      <c r="AI11" s="611"/>
      <c r="AJ11" s="611"/>
      <c r="AK11" s="612"/>
      <c r="AL11" s="615">
        <v>7.5</v>
      </c>
      <c r="AM11" s="616"/>
      <c r="AN11" s="616"/>
      <c r="AO11" s="617"/>
      <c r="AP11" s="607" t="s">
        <v>250</v>
      </c>
      <c r="AQ11" s="608"/>
      <c r="AR11" s="608"/>
      <c r="AS11" s="608"/>
      <c r="AT11" s="608"/>
      <c r="AU11" s="608"/>
      <c r="AV11" s="608"/>
      <c r="AW11" s="608"/>
      <c r="AX11" s="608"/>
      <c r="AY11" s="608"/>
      <c r="AZ11" s="608"/>
      <c r="BA11" s="608"/>
      <c r="BB11" s="608"/>
      <c r="BC11" s="608"/>
      <c r="BD11" s="608"/>
      <c r="BE11" s="608"/>
      <c r="BF11" s="609"/>
      <c r="BG11" s="610">
        <v>318757</v>
      </c>
      <c r="BH11" s="611"/>
      <c r="BI11" s="611"/>
      <c r="BJ11" s="611"/>
      <c r="BK11" s="611"/>
      <c r="BL11" s="611"/>
      <c r="BM11" s="611"/>
      <c r="BN11" s="612"/>
      <c r="BO11" s="613">
        <v>8.1999999999999993</v>
      </c>
      <c r="BP11" s="613"/>
      <c r="BQ11" s="613"/>
      <c r="BR11" s="613"/>
      <c r="BS11" s="614">
        <v>91132</v>
      </c>
      <c r="BT11" s="614"/>
      <c r="BU11" s="614"/>
      <c r="BV11" s="614"/>
      <c r="BW11" s="614"/>
      <c r="BX11" s="614"/>
      <c r="BY11" s="614"/>
      <c r="BZ11" s="614"/>
      <c r="CA11" s="614"/>
      <c r="CB11" s="618"/>
      <c r="CD11" s="607" t="s">
        <v>251</v>
      </c>
      <c r="CE11" s="608"/>
      <c r="CF11" s="608"/>
      <c r="CG11" s="608"/>
      <c r="CH11" s="608"/>
      <c r="CI11" s="608"/>
      <c r="CJ11" s="608"/>
      <c r="CK11" s="608"/>
      <c r="CL11" s="608"/>
      <c r="CM11" s="608"/>
      <c r="CN11" s="608"/>
      <c r="CO11" s="608"/>
      <c r="CP11" s="608"/>
      <c r="CQ11" s="609"/>
      <c r="CR11" s="610">
        <v>1178491</v>
      </c>
      <c r="CS11" s="611"/>
      <c r="CT11" s="611"/>
      <c r="CU11" s="611"/>
      <c r="CV11" s="611"/>
      <c r="CW11" s="611"/>
      <c r="CX11" s="611"/>
      <c r="CY11" s="612"/>
      <c r="CZ11" s="613">
        <v>6</v>
      </c>
      <c r="DA11" s="613"/>
      <c r="DB11" s="613"/>
      <c r="DC11" s="613"/>
      <c r="DD11" s="619">
        <v>119843</v>
      </c>
      <c r="DE11" s="611"/>
      <c r="DF11" s="611"/>
      <c r="DG11" s="611"/>
      <c r="DH11" s="611"/>
      <c r="DI11" s="611"/>
      <c r="DJ11" s="611"/>
      <c r="DK11" s="611"/>
      <c r="DL11" s="611"/>
      <c r="DM11" s="611"/>
      <c r="DN11" s="611"/>
      <c r="DO11" s="611"/>
      <c r="DP11" s="612"/>
      <c r="DQ11" s="619">
        <v>760124</v>
      </c>
      <c r="DR11" s="611"/>
      <c r="DS11" s="611"/>
      <c r="DT11" s="611"/>
      <c r="DU11" s="611"/>
      <c r="DV11" s="611"/>
      <c r="DW11" s="611"/>
      <c r="DX11" s="611"/>
      <c r="DY11" s="611"/>
      <c r="DZ11" s="611"/>
      <c r="EA11" s="611"/>
      <c r="EB11" s="611"/>
      <c r="EC11" s="620"/>
    </row>
    <row r="12" spans="2:143" ht="11.25" customHeight="1" x14ac:dyDescent="0.15">
      <c r="B12" s="607" t="s">
        <v>252</v>
      </c>
      <c r="C12" s="608"/>
      <c r="D12" s="608"/>
      <c r="E12" s="608"/>
      <c r="F12" s="608"/>
      <c r="G12" s="608"/>
      <c r="H12" s="608"/>
      <c r="I12" s="608"/>
      <c r="J12" s="608"/>
      <c r="K12" s="608"/>
      <c r="L12" s="608"/>
      <c r="M12" s="608"/>
      <c r="N12" s="608"/>
      <c r="O12" s="608"/>
      <c r="P12" s="608"/>
      <c r="Q12" s="609"/>
      <c r="R12" s="610">
        <v>39953</v>
      </c>
      <c r="S12" s="611"/>
      <c r="T12" s="611"/>
      <c r="U12" s="611"/>
      <c r="V12" s="611"/>
      <c r="W12" s="611"/>
      <c r="X12" s="611"/>
      <c r="Y12" s="612"/>
      <c r="Z12" s="613">
        <v>0.2</v>
      </c>
      <c r="AA12" s="613"/>
      <c r="AB12" s="613"/>
      <c r="AC12" s="613"/>
      <c r="AD12" s="614">
        <v>39953</v>
      </c>
      <c r="AE12" s="614"/>
      <c r="AF12" s="614"/>
      <c r="AG12" s="614"/>
      <c r="AH12" s="614"/>
      <c r="AI12" s="614"/>
      <c r="AJ12" s="614"/>
      <c r="AK12" s="614"/>
      <c r="AL12" s="615">
        <v>0.4</v>
      </c>
      <c r="AM12" s="616"/>
      <c r="AN12" s="616"/>
      <c r="AO12" s="617"/>
      <c r="AP12" s="607" t="s">
        <v>253</v>
      </c>
      <c r="AQ12" s="608"/>
      <c r="AR12" s="608"/>
      <c r="AS12" s="608"/>
      <c r="AT12" s="608"/>
      <c r="AU12" s="608"/>
      <c r="AV12" s="608"/>
      <c r="AW12" s="608"/>
      <c r="AX12" s="608"/>
      <c r="AY12" s="608"/>
      <c r="AZ12" s="608"/>
      <c r="BA12" s="608"/>
      <c r="BB12" s="608"/>
      <c r="BC12" s="608"/>
      <c r="BD12" s="608"/>
      <c r="BE12" s="608"/>
      <c r="BF12" s="609"/>
      <c r="BG12" s="610">
        <v>2035277</v>
      </c>
      <c r="BH12" s="611"/>
      <c r="BI12" s="611"/>
      <c r="BJ12" s="611"/>
      <c r="BK12" s="611"/>
      <c r="BL12" s="611"/>
      <c r="BM12" s="611"/>
      <c r="BN12" s="612"/>
      <c r="BO12" s="613">
        <v>52.6</v>
      </c>
      <c r="BP12" s="613"/>
      <c r="BQ12" s="613"/>
      <c r="BR12" s="613"/>
      <c r="BS12" s="614" t="s">
        <v>176</v>
      </c>
      <c r="BT12" s="614"/>
      <c r="BU12" s="614"/>
      <c r="BV12" s="614"/>
      <c r="BW12" s="614"/>
      <c r="BX12" s="614"/>
      <c r="BY12" s="614"/>
      <c r="BZ12" s="614"/>
      <c r="CA12" s="614"/>
      <c r="CB12" s="618"/>
      <c r="CD12" s="607" t="s">
        <v>254</v>
      </c>
      <c r="CE12" s="608"/>
      <c r="CF12" s="608"/>
      <c r="CG12" s="608"/>
      <c r="CH12" s="608"/>
      <c r="CI12" s="608"/>
      <c r="CJ12" s="608"/>
      <c r="CK12" s="608"/>
      <c r="CL12" s="608"/>
      <c r="CM12" s="608"/>
      <c r="CN12" s="608"/>
      <c r="CO12" s="608"/>
      <c r="CP12" s="608"/>
      <c r="CQ12" s="609"/>
      <c r="CR12" s="610">
        <v>942645</v>
      </c>
      <c r="CS12" s="611"/>
      <c r="CT12" s="611"/>
      <c r="CU12" s="611"/>
      <c r="CV12" s="611"/>
      <c r="CW12" s="611"/>
      <c r="CX12" s="611"/>
      <c r="CY12" s="612"/>
      <c r="CZ12" s="613">
        <v>4.8</v>
      </c>
      <c r="DA12" s="613"/>
      <c r="DB12" s="613"/>
      <c r="DC12" s="613"/>
      <c r="DD12" s="619">
        <v>328651</v>
      </c>
      <c r="DE12" s="611"/>
      <c r="DF12" s="611"/>
      <c r="DG12" s="611"/>
      <c r="DH12" s="611"/>
      <c r="DI12" s="611"/>
      <c r="DJ12" s="611"/>
      <c r="DK12" s="611"/>
      <c r="DL12" s="611"/>
      <c r="DM12" s="611"/>
      <c r="DN12" s="611"/>
      <c r="DO12" s="611"/>
      <c r="DP12" s="612"/>
      <c r="DQ12" s="619">
        <v>535539</v>
      </c>
      <c r="DR12" s="611"/>
      <c r="DS12" s="611"/>
      <c r="DT12" s="611"/>
      <c r="DU12" s="611"/>
      <c r="DV12" s="611"/>
      <c r="DW12" s="611"/>
      <c r="DX12" s="611"/>
      <c r="DY12" s="611"/>
      <c r="DZ12" s="611"/>
      <c r="EA12" s="611"/>
      <c r="EB12" s="611"/>
      <c r="EC12" s="620"/>
    </row>
    <row r="13" spans="2:143" ht="11.25" customHeight="1" x14ac:dyDescent="0.15">
      <c r="B13" s="607" t="s">
        <v>255</v>
      </c>
      <c r="C13" s="608"/>
      <c r="D13" s="608"/>
      <c r="E13" s="608"/>
      <c r="F13" s="608"/>
      <c r="G13" s="608"/>
      <c r="H13" s="608"/>
      <c r="I13" s="608"/>
      <c r="J13" s="608"/>
      <c r="K13" s="608"/>
      <c r="L13" s="608"/>
      <c r="M13" s="608"/>
      <c r="N13" s="608"/>
      <c r="O13" s="608"/>
      <c r="P13" s="608"/>
      <c r="Q13" s="609"/>
      <c r="R13" s="610" t="s">
        <v>241</v>
      </c>
      <c r="S13" s="611"/>
      <c r="T13" s="611"/>
      <c r="U13" s="611"/>
      <c r="V13" s="611"/>
      <c r="W13" s="611"/>
      <c r="X13" s="611"/>
      <c r="Y13" s="612"/>
      <c r="Z13" s="613" t="s">
        <v>241</v>
      </c>
      <c r="AA13" s="613"/>
      <c r="AB13" s="613"/>
      <c r="AC13" s="613"/>
      <c r="AD13" s="614" t="s">
        <v>176</v>
      </c>
      <c r="AE13" s="614"/>
      <c r="AF13" s="614"/>
      <c r="AG13" s="614"/>
      <c r="AH13" s="614"/>
      <c r="AI13" s="614"/>
      <c r="AJ13" s="614"/>
      <c r="AK13" s="614"/>
      <c r="AL13" s="615" t="s">
        <v>256</v>
      </c>
      <c r="AM13" s="616"/>
      <c r="AN13" s="616"/>
      <c r="AO13" s="617"/>
      <c r="AP13" s="607" t="s">
        <v>257</v>
      </c>
      <c r="AQ13" s="608"/>
      <c r="AR13" s="608"/>
      <c r="AS13" s="608"/>
      <c r="AT13" s="608"/>
      <c r="AU13" s="608"/>
      <c r="AV13" s="608"/>
      <c r="AW13" s="608"/>
      <c r="AX13" s="608"/>
      <c r="AY13" s="608"/>
      <c r="AZ13" s="608"/>
      <c r="BA13" s="608"/>
      <c r="BB13" s="608"/>
      <c r="BC13" s="608"/>
      <c r="BD13" s="608"/>
      <c r="BE13" s="608"/>
      <c r="BF13" s="609"/>
      <c r="BG13" s="610">
        <v>1957529</v>
      </c>
      <c r="BH13" s="611"/>
      <c r="BI13" s="611"/>
      <c r="BJ13" s="611"/>
      <c r="BK13" s="611"/>
      <c r="BL13" s="611"/>
      <c r="BM13" s="611"/>
      <c r="BN13" s="612"/>
      <c r="BO13" s="613">
        <v>50.6</v>
      </c>
      <c r="BP13" s="613"/>
      <c r="BQ13" s="613"/>
      <c r="BR13" s="613"/>
      <c r="BS13" s="614" t="s">
        <v>241</v>
      </c>
      <c r="BT13" s="614"/>
      <c r="BU13" s="614"/>
      <c r="BV13" s="614"/>
      <c r="BW13" s="614"/>
      <c r="BX13" s="614"/>
      <c r="BY13" s="614"/>
      <c r="BZ13" s="614"/>
      <c r="CA13" s="614"/>
      <c r="CB13" s="618"/>
      <c r="CD13" s="607" t="s">
        <v>258</v>
      </c>
      <c r="CE13" s="608"/>
      <c r="CF13" s="608"/>
      <c r="CG13" s="608"/>
      <c r="CH13" s="608"/>
      <c r="CI13" s="608"/>
      <c r="CJ13" s="608"/>
      <c r="CK13" s="608"/>
      <c r="CL13" s="608"/>
      <c r="CM13" s="608"/>
      <c r="CN13" s="608"/>
      <c r="CO13" s="608"/>
      <c r="CP13" s="608"/>
      <c r="CQ13" s="609"/>
      <c r="CR13" s="610">
        <v>1739239</v>
      </c>
      <c r="CS13" s="611"/>
      <c r="CT13" s="611"/>
      <c r="CU13" s="611"/>
      <c r="CV13" s="611"/>
      <c r="CW13" s="611"/>
      <c r="CX13" s="611"/>
      <c r="CY13" s="612"/>
      <c r="CZ13" s="613">
        <v>8.9</v>
      </c>
      <c r="DA13" s="613"/>
      <c r="DB13" s="613"/>
      <c r="DC13" s="613"/>
      <c r="DD13" s="619">
        <v>564188</v>
      </c>
      <c r="DE13" s="611"/>
      <c r="DF13" s="611"/>
      <c r="DG13" s="611"/>
      <c r="DH13" s="611"/>
      <c r="DI13" s="611"/>
      <c r="DJ13" s="611"/>
      <c r="DK13" s="611"/>
      <c r="DL13" s="611"/>
      <c r="DM13" s="611"/>
      <c r="DN13" s="611"/>
      <c r="DO13" s="611"/>
      <c r="DP13" s="612"/>
      <c r="DQ13" s="619">
        <v>1006151</v>
      </c>
      <c r="DR13" s="611"/>
      <c r="DS13" s="611"/>
      <c r="DT13" s="611"/>
      <c r="DU13" s="611"/>
      <c r="DV13" s="611"/>
      <c r="DW13" s="611"/>
      <c r="DX13" s="611"/>
      <c r="DY13" s="611"/>
      <c r="DZ13" s="611"/>
      <c r="EA13" s="611"/>
      <c r="EB13" s="611"/>
      <c r="EC13" s="620"/>
    </row>
    <row r="14" spans="2:143" ht="11.25" customHeight="1" x14ac:dyDescent="0.15">
      <c r="B14" s="607" t="s">
        <v>259</v>
      </c>
      <c r="C14" s="608"/>
      <c r="D14" s="608"/>
      <c r="E14" s="608"/>
      <c r="F14" s="608"/>
      <c r="G14" s="608"/>
      <c r="H14" s="608"/>
      <c r="I14" s="608"/>
      <c r="J14" s="608"/>
      <c r="K14" s="608"/>
      <c r="L14" s="608"/>
      <c r="M14" s="608"/>
      <c r="N14" s="608"/>
      <c r="O14" s="608"/>
      <c r="P14" s="608"/>
      <c r="Q14" s="609"/>
      <c r="R14" s="610">
        <v>86</v>
      </c>
      <c r="S14" s="611"/>
      <c r="T14" s="611"/>
      <c r="U14" s="611"/>
      <c r="V14" s="611"/>
      <c r="W14" s="611"/>
      <c r="X14" s="611"/>
      <c r="Y14" s="612"/>
      <c r="Z14" s="613">
        <v>0</v>
      </c>
      <c r="AA14" s="613"/>
      <c r="AB14" s="613"/>
      <c r="AC14" s="613"/>
      <c r="AD14" s="614">
        <v>86</v>
      </c>
      <c r="AE14" s="614"/>
      <c r="AF14" s="614"/>
      <c r="AG14" s="614"/>
      <c r="AH14" s="614"/>
      <c r="AI14" s="614"/>
      <c r="AJ14" s="614"/>
      <c r="AK14" s="614"/>
      <c r="AL14" s="615">
        <v>0</v>
      </c>
      <c r="AM14" s="616"/>
      <c r="AN14" s="616"/>
      <c r="AO14" s="617"/>
      <c r="AP14" s="607" t="s">
        <v>260</v>
      </c>
      <c r="AQ14" s="608"/>
      <c r="AR14" s="608"/>
      <c r="AS14" s="608"/>
      <c r="AT14" s="608"/>
      <c r="AU14" s="608"/>
      <c r="AV14" s="608"/>
      <c r="AW14" s="608"/>
      <c r="AX14" s="608"/>
      <c r="AY14" s="608"/>
      <c r="AZ14" s="608"/>
      <c r="BA14" s="608"/>
      <c r="BB14" s="608"/>
      <c r="BC14" s="608"/>
      <c r="BD14" s="608"/>
      <c r="BE14" s="608"/>
      <c r="BF14" s="609"/>
      <c r="BG14" s="610">
        <v>116858</v>
      </c>
      <c r="BH14" s="611"/>
      <c r="BI14" s="611"/>
      <c r="BJ14" s="611"/>
      <c r="BK14" s="611"/>
      <c r="BL14" s="611"/>
      <c r="BM14" s="611"/>
      <c r="BN14" s="612"/>
      <c r="BO14" s="613">
        <v>3</v>
      </c>
      <c r="BP14" s="613"/>
      <c r="BQ14" s="613"/>
      <c r="BR14" s="613"/>
      <c r="BS14" s="614" t="s">
        <v>176</v>
      </c>
      <c r="BT14" s="614"/>
      <c r="BU14" s="614"/>
      <c r="BV14" s="614"/>
      <c r="BW14" s="614"/>
      <c r="BX14" s="614"/>
      <c r="BY14" s="614"/>
      <c r="BZ14" s="614"/>
      <c r="CA14" s="614"/>
      <c r="CB14" s="618"/>
      <c r="CD14" s="607" t="s">
        <v>261</v>
      </c>
      <c r="CE14" s="608"/>
      <c r="CF14" s="608"/>
      <c r="CG14" s="608"/>
      <c r="CH14" s="608"/>
      <c r="CI14" s="608"/>
      <c r="CJ14" s="608"/>
      <c r="CK14" s="608"/>
      <c r="CL14" s="608"/>
      <c r="CM14" s="608"/>
      <c r="CN14" s="608"/>
      <c r="CO14" s="608"/>
      <c r="CP14" s="608"/>
      <c r="CQ14" s="609"/>
      <c r="CR14" s="610">
        <v>538150</v>
      </c>
      <c r="CS14" s="611"/>
      <c r="CT14" s="611"/>
      <c r="CU14" s="611"/>
      <c r="CV14" s="611"/>
      <c r="CW14" s="611"/>
      <c r="CX14" s="611"/>
      <c r="CY14" s="612"/>
      <c r="CZ14" s="613">
        <v>2.8</v>
      </c>
      <c r="DA14" s="613"/>
      <c r="DB14" s="613"/>
      <c r="DC14" s="613"/>
      <c r="DD14" s="619">
        <v>23733</v>
      </c>
      <c r="DE14" s="611"/>
      <c r="DF14" s="611"/>
      <c r="DG14" s="611"/>
      <c r="DH14" s="611"/>
      <c r="DI14" s="611"/>
      <c r="DJ14" s="611"/>
      <c r="DK14" s="611"/>
      <c r="DL14" s="611"/>
      <c r="DM14" s="611"/>
      <c r="DN14" s="611"/>
      <c r="DO14" s="611"/>
      <c r="DP14" s="612"/>
      <c r="DQ14" s="619">
        <v>510049</v>
      </c>
      <c r="DR14" s="611"/>
      <c r="DS14" s="611"/>
      <c r="DT14" s="611"/>
      <c r="DU14" s="611"/>
      <c r="DV14" s="611"/>
      <c r="DW14" s="611"/>
      <c r="DX14" s="611"/>
      <c r="DY14" s="611"/>
      <c r="DZ14" s="611"/>
      <c r="EA14" s="611"/>
      <c r="EB14" s="611"/>
      <c r="EC14" s="620"/>
    </row>
    <row r="15" spans="2:143" ht="11.25" customHeight="1" x14ac:dyDescent="0.15">
      <c r="B15" s="607" t="s">
        <v>262</v>
      </c>
      <c r="C15" s="608"/>
      <c r="D15" s="608"/>
      <c r="E15" s="608"/>
      <c r="F15" s="608"/>
      <c r="G15" s="608"/>
      <c r="H15" s="608"/>
      <c r="I15" s="608"/>
      <c r="J15" s="608"/>
      <c r="K15" s="608"/>
      <c r="L15" s="608"/>
      <c r="M15" s="608"/>
      <c r="N15" s="608"/>
      <c r="O15" s="608"/>
      <c r="P15" s="608"/>
      <c r="Q15" s="609"/>
      <c r="R15" s="610" t="s">
        <v>175</v>
      </c>
      <c r="S15" s="611"/>
      <c r="T15" s="611"/>
      <c r="U15" s="611"/>
      <c r="V15" s="611"/>
      <c r="W15" s="611"/>
      <c r="X15" s="611"/>
      <c r="Y15" s="612"/>
      <c r="Z15" s="613" t="s">
        <v>241</v>
      </c>
      <c r="AA15" s="613"/>
      <c r="AB15" s="613"/>
      <c r="AC15" s="613"/>
      <c r="AD15" s="614" t="s">
        <v>241</v>
      </c>
      <c r="AE15" s="614"/>
      <c r="AF15" s="614"/>
      <c r="AG15" s="614"/>
      <c r="AH15" s="614"/>
      <c r="AI15" s="614"/>
      <c r="AJ15" s="614"/>
      <c r="AK15" s="614"/>
      <c r="AL15" s="615" t="s">
        <v>256</v>
      </c>
      <c r="AM15" s="616"/>
      <c r="AN15" s="616"/>
      <c r="AO15" s="617"/>
      <c r="AP15" s="607" t="s">
        <v>263</v>
      </c>
      <c r="AQ15" s="608"/>
      <c r="AR15" s="608"/>
      <c r="AS15" s="608"/>
      <c r="AT15" s="608"/>
      <c r="AU15" s="608"/>
      <c r="AV15" s="608"/>
      <c r="AW15" s="608"/>
      <c r="AX15" s="608"/>
      <c r="AY15" s="608"/>
      <c r="AZ15" s="608"/>
      <c r="BA15" s="608"/>
      <c r="BB15" s="608"/>
      <c r="BC15" s="608"/>
      <c r="BD15" s="608"/>
      <c r="BE15" s="608"/>
      <c r="BF15" s="609"/>
      <c r="BG15" s="610">
        <v>173467</v>
      </c>
      <c r="BH15" s="611"/>
      <c r="BI15" s="611"/>
      <c r="BJ15" s="611"/>
      <c r="BK15" s="611"/>
      <c r="BL15" s="611"/>
      <c r="BM15" s="611"/>
      <c r="BN15" s="612"/>
      <c r="BO15" s="613">
        <v>4.5</v>
      </c>
      <c r="BP15" s="613"/>
      <c r="BQ15" s="613"/>
      <c r="BR15" s="613"/>
      <c r="BS15" s="614" t="s">
        <v>176</v>
      </c>
      <c r="BT15" s="614"/>
      <c r="BU15" s="614"/>
      <c r="BV15" s="614"/>
      <c r="BW15" s="614"/>
      <c r="BX15" s="614"/>
      <c r="BY15" s="614"/>
      <c r="BZ15" s="614"/>
      <c r="CA15" s="614"/>
      <c r="CB15" s="618"/>
      <c r="CD15" s="607" t="s">
        <v>264</v>
      </c>
      <c r="CE15" s="608"/>
      <c r="CF15" s="608"/>
      <c r="CG15" s="608"/>
      <c r="CH15" s="608"/>
      <c r="CI15" s="608"/>
      <c r="CJ15" s="608"/>
      <c r="CK15" s="608"/>
      <c r="CL15" s="608"/>
      <c r="CM15" s="608"/>
      <c r="CN15" s="608"/>
      <c r="CO15" s="608"/>
      <c r="CP15" s="608"/>
      <c r="CQ15" s="609"/>
      <c r="CR15" s="610">
        <v>2515653</v>
      </c>
      <c r="CS15" s="611"/>
      <c r="CT15" s="611"/>
      <c r="CU15" s="611"/>
      <c r="CV15" s="611"/>
      <c r="CW15" s="611"/>
      <c r="CX15" s="611"/>
      <c r="CY15" s="612"/>
      <c r="CZ15" s="613">
        <v>12.9</v>
      </c>
      <c r="DA15" s="613"/>
      <c r="DB15" s="613"/>
      <c r="DC15" s="613"/>
      <c r="DD15" s="619">
        <v>911793</v>
      </c>
      <c r="DE15" s="611"/>
      <c r="DF15" s="611"/>
      <c r="DG15" s="611"/>
      <c r="DH15" s="611"/>
      <c r="DI15" s="611"/>
      <c r="DJ15" s="611"/>
      <c r="DK15" s="611"/>
      <c r="DL15" s="611"/>
      <c r="DM15" s="611"/>
      <c r="DN15" s="611"/>
      <c r="DO15" s="611"/>
      <c r="DP15" s="612"/>
      <c r="DQ15" s="619">
        <v>1757266</v>
      </c>
      <c r="DR15" s="611"/>
      <c r="DS15" s="611"/>
      <c r="DT15" s="611"/>
      <c r="DU15" s="611"/>
      <c r="DV15" s="611"/>
      <c r="DW15" s="611"/>
      <c r="DX15" s="611"/>
      <c r="DY15" s="611"/>
      <c r="DZ15" s="611"/>
      <c r="EA15" s="611"/>
      <c r="EB15" s="611"/>
      <c r="EC15" s="620"/>
    </row>
    <row r="16" spans="2:143" ht="11.25" customHeight="1" x14ac:dyDescent="0.15">
      <c r="B16" s="607" t="s">
        <v>265</v>
      </c>
      <c r="C16" s="608"/>
      <c r="D16" s="608"/>
      <c r="E16" s="608"/>
      <c r="F16" s="608"/>
      <c r="G16" s="608"/>
      <c r="H16" s="608"/>
      <c r="I16" s="608"/>
      <c r="J16" s="608"/>
      <c r="K16" s="608"/>
      <c r="L16" s="608"/>
      <c r="M16" s="608"/>
      <c r="N16" s="608"/>
      <c r="O16" s="608"/>
      <c r="P16" s="608"/>
      <c r="Q16" s="609"/>
      <c r="R16" s="610">
        <v>10531</v>
      </c>
      <c r="S16" s="611"/>
      <c r="T16" s="611"/>
      <c r="U16" s="611"/>
      <c r="V16" s="611"/>
      <c r="W16" s="611"/>
      <c r="X16" s="611"/>
      <c r="Y16" s="612"/>
      <c r="Z16" s="613">
        <v>0.1</v>
      </c>
      <c r="AA16" s="613"/>
      <c r="AB16" s="613"/>
      <c r="AC16" s="613"/>
      <c r="AD16" s="614">
        <v>10531</v>
      </c>
      <c r="AE16" s="614"/>
      <c r="AF16" s="614"/>
      <c r="AG16" s="614"/>
      <c r="AH16" s="614"/>
      <c r="AI16" s="614"/>
      <c r="AJ16" s="614"/>
      <c r="AK16" s="614"/>
      <c r="AL16" s="615">
        <v>0.1</v>
      </c>
      <c r="AM16" s="616"/>
      <c r="AN16" s="616"/>
      <c r="AO16" s="617"/>
      <c r="AP16" s="607" t="s">
        <v>266</v>
      </c>
      <c r="AQ16" s="608"/>
      <c r="AR16" s="608"/>
      <c r="AS16" s="608"/>
      <c r="AT16" s="608"/>
      <c r="AU16" s="608"/>
      <c r="AV16" s="608"/>
      <c r="AW16" s="608"/>
      <c r="AX16" s="608"/>
      <c r="AY16" s="608"/>
      <c r="AZ16" s="608"/>
      <c r="BA16" s="608"/>
      <c r="BB16" s="608"/>
      <c r="BC16" s="608"/>
      <c r="BD16" s="608"/>
      <c r="BE16" s="608"/>
      <c r="BF16" s="609"/>
      <c r="BG16" s="610">
        <v>36842</v>
      </c>
      <c r="BH16" s="611"/>
      <c r="BI16" s="611"/>
      <c r="BJ16" s="611"/>
      <c r="BK16" s="611"/>
      <c r="BL16" s="611"/>
      <c r="BM16" s="611"/>
      <c r="BN16" s="612"/>
      <c r="BO16" s="613">
        <v>1</v>
      </c>
      <c r="BP16" s="613"/>
      <c r="BQ16" s="613"/>
      <c r="BR16" s="613"/>
      <c r="BS16" s="614" t="s">
        <v>241</v>
      </c>
      <c r="BT16" s="614"/>
      <c r="BU16" s="614"/>
      <c r="BV16" s="614"/>
      <c r="BW16" s="614"/>
      <c r="BX16" s="614"/>
      <c r="BY16" s="614"/>
      <c r="BZ16" s="614"/>
      <c r="CA16" s="614"/>
      <c r="CB16" s="618"/>
      <c r="CD16" s="607" t="s">
        <v>267</v>
      </c>
      <c r="CE16" s="608"/>
      <c r="CF16" s="608"/>
      <c r="CG16" s="608"/>
      <c r="CH16" s="608"/>
      <c r="CI16" s="608"/>
      <c r="CJ16" s="608"/>
      <c r="CK16" s="608"/>
      <c r="CL16" s="608"/>
      <c r="CM16" s="608"/>
      <c r="CN16" s="608"/>
      <c r="CO16" s="608"/>
      <c r="CP16" s="608"/>
      <c r="CQ16" s="609"/>
      <c r="CR16" s="610">
        <v>430559</v>
      </c>
      <c r="CS16" s="611"/>
      <c r="CT16" s="611"/>
      <c r="CU16" s="611"/>
      <c r="CV16" s="611"/>
      <c r="CW16" s="611"/>
      <c r="CX16" s="611"/>
      <c r="CY16" s="612"/>
      <c r="CZ16" s="613">
        <v>2.2000000000000002</v>
      </c>
      <c r="DA16" s="613"/>
      <c r="DB16" s="613"/>
      <c r="DC16" s="613"/>
      <c r="DD16" s="619" t="s">
        <v>176</v>
      </c>
      <c r="DE16" s="611"/>
      <c r="DF16" s="611"/>
      <c r="DG16" s="611"/>
      <c r="DH16" s="611"/>
      <c r="DI16" s="611"/>
      <c r="DJ16" s="611"/>
      <c r="DK16" s="611"/>
      <c r="DL16" s="611"/>
      <c r="DM16" s="611"/>
      <c r="DN16" s="611"/>
      <c r="DO16" s="611"/>
      <c r="DP16" s="612"/>
      <c r="DQ16" s="619">
        <v>174182</v>
      </c>
      <c r="DR16" s="611"/>
      <c r="DS16" s="611"/>
      <c r="DT16" s="611"/>
      <c r="DU16" s="611"/>
      <c r="DV16" s="611"/>
      <c r="DW16" s="611"/>
      <c r="DX16" s="611"/>
      <c r="DY16" s="611"/>
      <c r="DZ16" s="611"/>
      <c r="EA16" s="611"/>
      <c r="EB16" s="611"/>
      <c r="EC16" s="620"/>
    </row>
    <row r="17" spans="2:133" ht="11.25" customHeight="1" x14ac:dyDescent="0.15">
      <c r="B17" s="607" t="s">
        <v>268</v>
      </c>
      <c r="C17" s="608"/>
      <c r="D17" s="608"/>
      <c r="E17" s="608"/>
      <c r="F17" s="608"/>
      <c r="G17" s="608"/>
      <c r="H17" s="608"/>
      <c r="I17" s="608"/>
      <c r="J17" s="608"/>
      <c r="K17" s="608"/>
      <c r="L17" s="608"/>
      <c r="M17" s="608"/>
      <c r="N17" s="608"/>
      <c r="O17" s="608"/>
      <c r="P17" s="608"/>
      <c r="Q17" s="609"/>
      <c r="R17" s="610">
        <v>65284</v>
      </c>
      <c r="S17" s="611"/>
      <c r="T17" s="611"/>
      <c r="U17" s="611"/>
      <c r="V17" s="611"/>
      <c r="W17" s="611"/>
      <c r="X17" s="611"/>
      <c r="Y17" s="612"/>
      <c r="Z17" s="613">
        <v>0.3</v>
      </c>
      <c r="AA17" s="613"/>
      <c r="AB17" s="613"/>
      <c r="AC17" s="613"/>
      <c r="AD17" s="614">
        <v>65284</v>
      </c>
      <c r="AE17" s="614"/>
      <c r="AF17" s="614"/>
      <c r="AG17" s="614"/>
      <c r="AH17" s="614"/>
      <c r="AI17" s="614"/>
      <c r="AJ17" s="614"/>
      <c r="AK17" s="614"/>
      <c r="AL17" s="615">
        <v>0.7</v>
      </c>
      <c r="AM17" s="616"/>
      <c r="AN17" s="616"/>
      <c r="AO17" s="617"/>
      <c r="AP17" s="607" t="s">
        <v>269</v>
      </c>
      <c r="AQ17" s="608"/>
      <c r="AR17" s="608"/>
      <c r="AS17" s="608"/>
      <c r="AT17" s="608"/>
      <c r="AU17" s="608"/>
      <c r="AV17" s="608"/>
      <c r="AW17" s="608"/>
      <c r="AX17" s="608"/>
      <c r="AY17" s="608"/>
      <c r="AZ17" s="608"/>
      <c r="BA17" s="608"/>
      <c r="BB17" s="608"/>
      <c r="BC17" s="608"/>
      <c r="BD17" s="608"/>
      <c r="BE17" s="608"/>
      <c r="BF17" s="609"/>
      <c r="BG17" s="610" t="s">
        <v>241</v>
      </c>
      <c r="BH17" s="611"/>
      <c r="BI17" s="611"/>
      <c r="BJ17" s="611"/>
      <c r="BK17" s="611"/>
      <c r="BL17" s="611"/>
      <c r="BM17" s="611"/>
      <c r="BN17" s="612"/>
      <c r="BO17" s="613" t="s">
        <v>176</v>
      </c>
      <c r="BP17" s="613"/>
      <c r="BQ17" s="613"/>
      <c r="BR17" s="613"/>
      <c r="BS17" s="614" t="s">
        <v>176</v>
      </c>
      <c r="BT17" s="614"/>
      <c r="BU17" s="614"/>
      <c r="BV17" s="614"/>
      <c r="BW17" s="614"/>
      <c r="BX17" s="614"/>
      <c r="BY17" s="614"/>
      <c r="BZ17" s="614"/>
      <c r="CA17" s="614"/>
      <c r="CB17" s="618"/>
      <c r="CD17" s="607" t="s">
        <v>270</v>
      </c>
      <c r="CE17" s="608"/>
      <c r="CF17" s="608"/>
      <c r="CG17" s="608"/>
      <c r="CH17" s="608"/>
      <c r="CI17" s="608"/>
      <c r="CJ17" s="608"/>
      <c r="CK17" s="608"/>
      <c r="CL17" s="608"/>
      <c r="CM17" s="608"/>
      <c r="CN17" s="608"/>
      <c r="CO17" s="608"/>
      <c r="CP17" s="608"/>
      <c r="CQ17" s="609"/>
      <c r="CR17" s="610">
        <v>2014940</v>
      </c>
      <c r="CS17" s="611"/>
      <c r="CT17" s="611"/>
      <c r="CU17" s="611"/>
      <c r="CV17" s="611"/>
      <c r="CW17" s="611"/>
      <c r="CX17" s="611"/>
      <c r="CY17" s="612"/>
      <c r="CZ17" s="613">
        <v>10.3</v>
      </c>
      <c r="DA17" s="613"/>
      <c r="DB17" s="613"/>
      <c r="DC17" s="613"/>
      <c r="DD17" s="619" t="s">
        <v>241</v>
      </c>
      <c r="DE17" s="611"/>
      <c r="DF17" s="611"/>
      <c r="DG17" s="611"/>
      <c r="DH17" s="611"/>
      <c r="DI17" s="611"/>
      <c r="DJ17" s="611"/>
      <c r="DK17" s="611"/>
      <c r="DL17" s="611"/>
      <c r="DM17" s="611"/>
      <c r="DN17" s="611"/>
      <c r="DO17" s="611"/>
      <c r="DP17" s="612"/>
      <c r="DQ17" s="619">
        <v>1924494</v>
      </c>
      <c r="DR17" s="611"/>
      <c r="DS17" s="611"/>
      <c r="DT17" s="611"/>
      <c r="DU17" s="611"/>
      <c r="DV17" s="611"/>
      <c r="DW17" s="611"/>
      <c r="DX17" s="611"/>
      <c r="DY17" s="611"/>
      <c r="DZ17" s="611"/>
      <c r="EA17" s="611"/>
      <c r="EB17" s="611"/>
      <c r="EC17" s="620"/>
    </row>
    <row r="18" spans="2:133" ht="11.25" customHeight="1" x14ac:dyDescent="0.15">
      <c r="B18" s="607" t="s">
        <v>271</v>
      </c>
      <c r="C18" s="608"/>
      <c r="D18" s="608"/>
      <c r="E18" s="608"/>
      <c r="F18" s="608"/>
      <c r="G18" s="608"/>
      <c r="H18" s="608"/>
      <c r="I18" s="608"/>
      <c r="J18" s="608"/>
      <c r="K18" s="608"/>
      <c r="L18" s="608"/>
      <c r="M18" s="608"/>
      <c r="N18" s="608"/>
      <c r="O18" s="608"/>
      <c r="P18" s="608"/>
      <c r="Q18" s="609"/>
      <c r="R18" s="610">
        <v>26793</v>
      </c>
      <c r="S18" s="611"/>
      <c r="T18" s="611"/>
      <c r="U18" s="611"/>
      <c r="V18" s="611"/>
      <c r="W18" s="611"/>
      <c r="X18" s="611"/>
      <c r="Y18" s="612"/>
      <c r="Z18" s="613">
        <v>0.1</v>
      </c>
      <c r="AA18" s="613"/>
      <c r="AB18" s="613"/>
      <c r="AC18" s="613"/>
      <c r="AD18" s="614">
        <v>26793</v>
      </c>
      <c r="AE18" s="614"/>
      <c r="AF18" s="614"/>
      <c r="AG18" s="614"/>
      <c r="AH18" s="614"/>
      <c r="AI18" s="614"/>
      <c r="AJ18" s="614"/>
      <c r="AK18" s="614"/>
      <c r="AL18" s="615">
        <v>0.3</v>
      </c>
      <c r="AM18" s="616"/>
      <c r="AN18" s="616"/>
      <c r="AO18" s="617"/>
      <c r="AP18" s="607" t="s">
        <v>272</v>
      </c>
      <c r="AQ18" s="608"/>
      <c r="AR18" s="608"/>
      <c r="AS18" s="608"/>
      <c r="AT18" s="608"/>
      <c r="AU18" s="608"/>
      <c r="AV18" s="608"/>
      <c r="AW18" s="608"/>
      <c r="AX18" s="608"/>
      <c r="AY18" s="608"/>
      <c r="AZ18" s="608"/>
      <c r="BA18" s="608"/>
      <c r="BB18" s="608"/>
      <c r="BC18" s="608"/>
      <c r="BD18" s="608"/>
      <c r="BE18" s="608"/>
      <c r="BF18" s="609"/>
      <c r="BG18" s="610" t="s">
        <v>241</v>
      </c>
      <c r="BH18" s="611"/>
      <c r="BI18" s="611"/>
      <c r="BJ18" s="611"/>
      <c r="BK18" s="611"/>
      <c r="BL18" s="611"/>
      <c r="BM18" s="611"/>
      <c r="BN18" s="612"/>
      <c r="BO18" s="613" t="s">
        <v>273</v>
      </c>
      <c r="BP18" s="613"/>
      <c r="BQ18" s="613"/>
      <c r="BR18" s="613"/>
      <c r="BS18" s="614" t="s">
        <v>241</v>
      </c>
      <c r="BT18" s="614"/>
      <c r="BU18" s="614"/>
      <c r="BV18" s="614"/>
      <c r="BW18" s="614"/>
      <c r="BX18" s="614"/>
      <c r="BY18" s="614"/>
      <c r="BZ18" s="614"/>
      <c r="CA18" s="614"/>
      <c r="CB18" s="618"/>
      <c r="CD18" s="607" t="s">
        <v>274</v>
      </c>
      <c r="CE18" s="608"/>
      <c r="CF18" s="608"/>
      <c r="CG18" s="608"/>
      <c r="CH18" s="608"/>
      <c r="CI18" s="608"/>
      <c r="CJ18" s="608"/>
      <c r="CK18" s="608"/>
      <c r="CL18" s="608"/>
      <c r="CM18" s="608"/>
      <c r="CN18" s="608"/>
      <c r="CO18" s="608"/>
      <c r="CP18" s="608"/>
      <c r="CQ18" s="609"/>
      <c r="CR18" s="610" t="s">
        <v>175</v>
      </c>
      <c r="CS18" s="611"/>
      <c r="CT18" s="611"/>
      <c r="CU18" s="611"/>
      <c r="CV18" s="611"/>
      <c r="CW18" s="611"/>
      <c r="CX18" s="611"/>
      <c r="CY18" s="612"/>
      <c r="CZ18" s="613" t="s">
        <v>241</v>
      </c>
      <c r="DA18" s="613"/>
      <c r="DB18" s="613"/>
      <c r="DC18" s="613"/>
      <c r="DD18" s="619" t="s">
        <v>241</v>
      </c>
      <c r="DE18" s="611"/>
      <c r="DF18" s="611"/>
      <c r="DG18" s="611"/>
      <c r="DH18" s="611"/>
      <c r="DI18" s="611"/>
      <c r="DJ18" s="611"/>
      <c r="DK18" s="611"/>
      <c r="DL18" s="611"/>
      <c r="DM18" s="611"/>
      <c r="DN18" s="611"/>
      <c r="DO18" s="611"/>
      <c r="DP18" s="612"/>
      <c r="DQ18" s="619" t="s">
        <v>256</v>
      </c>
      <c r="DR18" s="611"/>
      <c r="DS18" s="611"/>
      <c r="DT18" s="611"/>
      <c r="DU18" s="611"/>
      <c r="DV18" s="611"/>
      <c r="DW18" s="611"/>
      <c r="DX18" s="611"/>
      <c r="DY18" s="611"/>
      <c r="DZ18" s="611"/>
      <c r="EA18" s="611"/>
      <c r="EB18" s="611"/>
      <c r="EC18" s="620"/>
    </row>
    <row r="19" spans="2:133" ht="11.25" customHeight="1" x14ac:dyDescent="0.15">
      <c r="B19" s="607" t="s">
        <v>275</v>
      </c>
      <c r="C19" s="608"/>
      <c r="D19" s="608"/>
      <c r="E19" s="608"/>
      <c r="F19" s="608"/>
      <c r="G19" s="608"/>
      <c r="H19" s="608"/>
      <c r="I19" s="608"/>
      <c r="J19" s="608"/>
      <c r="K19" s="608"/>
      <c r="L19" s="608"/>
      <c r="M19" s="608"/>
      <c r="N19" s="608"/>
      <c r="O19" s="608"/>
      <c r="P19" s="608"/>
      <c r="Q19" s="609"/>
      <c r="R19" s="610">
        <v>24659</v>
      </c>
      <c r="S19" s="611"/>
      <c r="T19" s="611"/>
      <c r="U19" s="611"/>
      <c r="V19" s="611"/>
      <c r="W19" s="611"/>
      <c r="X19" s="611"/>
      <c r="Y19" s="612"/>
      <c r="Z19" s="613">
        <v>0.1</v>
      </c>
      <c r="AA19" s="613"/>
      <c r="AB19" s="613"/>
      <c r="AC19" s="613"/>
      <c r="AD19" s="614">
        <v>24659</v>
      </c>
      <c r="AE19" s="614"/>
      <c r="AF19" s="614"/>
      <c r="AG19" s="614"/>
      <c r="AH19" s="614"/>
      <c r="AI19" s="614"/>
      <c r="AJ19" s="614"/>
      <c r="AK19" s="614"/>
      <c r="AL19" s="615">
        <v>0.3</v>
      </c>
      <c r="AM19" s="616"/>
      <c r="AN19" s="616"/>
      <c r="AO19" s="617"/>
      <c r="AP19" s="607" t="s">
        <v>276</v>
      </c>
      <c r="AQ19" s="608"/>
      <c r="AR19" s="608"/>
      <c r="AS19" s="608"/>
      <c r="AT19" s="608"/>
      <c r="AU19" s="608"/>
      <c r="AV19" s="608"/>
      <c r="AW19" s="608"/>
      <c r="AX19" s="608"/>
      <c r="AY19" s="608"/>
      <c r="AZ19" s="608"/>
      <c r="BA19" s="608"/>
      <c r="BB19" s="608"/>
      <c r="BC19" s="608"/>
      <c r="BD19" s="608"/>
      <c r="BE19" s="608"/>
      <c r="BF19" s="609"/>
      <c r="BG19" s="610">
        <v>9898</v>
      </c>
      <c r="BH19" s="611"/>
      <c r="BI19" s="611"/>
      <c r="BJ19" s="611"/>
      <c r="BK19" s="611"/>
      <c r="BL19" s="611"/>
      <c r="BM19" s="611"/>
      <c r="BN19" s="612"/>
      <c r="BO19" s="613">
        <v>0.3</v>
      </c>
      <c r="BP19" s="613"/>
      <c r="BQ19" s="613"/>
      <c r="BR19" s="613"/>
      <c r="BS19" s="614" t="s">
        <v>241</v>
      </c>
      <c r="BT19" s="614"/>
      <c r="BU19" s="614"/>
      <c r="BV19" s="614"/>
      <c r="BW19" s="614"/>
      <c r="BX19" s="614"/>
      <c r="BY19" s="614"/>
      <c r="BZ19" s="614"/>
      <c r="CA19" s="614"/>
      <c r="CB19" s="618"/>
      <c r="CD19" s="607" t="s">
        <v>277</v>
      </c>
      <c r="CE19" s="608"/>
      <c r="CF19" s="608"/>
      <c r="CG19" s="608"/>
      <c r="CH19" s="608"/>
      <c r="CI19" s="608"/>
      <c r="CJ19" s="608"/>
      <c r="CK19" s="608"/>
      <c r="CL19" s="608"/>
      <c r="CM19" s="608"/>
      <c r="CN19" s="608"/>
      <c r="CO19" s="608"/>
      <c r="CP19" s="608"/>
      <c r="CQ19" s="609"/>
      <c r="CR19" s="610" t="s">
        <v>241</v>
      </c>
      <c r="CS19" s="611"/>
      <c r="CT19" s="611"/>
      <c r="CU19" s="611"/>
      <c r="CV19" s="611"/>
      <c r="CW19" s="611"/>
      <c r="CX19" s="611"/>
      <c r="CY19" s="612"/>
      <c r="CZ19" s="613" t="s">
        <v>241</v>
      </c>
      <c r="DA19" s="613"/>
      <c r="DB19" s="613"/>
      <c r="DC19" s="613"/>
      <c r="DD19" s="619" t="s">
        <v>241</v>
      </c>
      <c r="DE19" s="611"/>
      <c r="DF19" s="611"/>
      <c r="DG19" s="611"/>
      <c r="DH19" s="611"/>
      <c r="DI19" s="611"/>
      <c r="DJ19" s="611"/>
      <c r="DK19" s="611"/>
      <c r="DL19" s="611"/>
      <c r="DM19" s="611"/>
      <c r="DN19" s="611"/>
      <c r="DO19" s="611"/>
      <c r="DP19" s="612"/>
      <c r="DQ19" s="619" t="s">
        <v>176</v>
      </c>
      <c r="DR19" s="611"/>
      <c r="DS19" s="611"/>
      <c r="DT19" s="611"/>
      <c r="DU19" s="611"/>
      <c r="DV19" s="611"/>
      <c r="DW19" s="611"/>
      <c r="DX19" s="611"/>
      <c r="DY19" s="611"/>
      <c r="DZ19" s="611"/>
      <c r="EA19" s="611"/>
      <c r="EB19" s="611"/>
      <c r="EC19" s="620"/>
    </row>
    <row r="20" spans="2:133" ht="11.25" customHeight="1" x14ac:dyDescent="0.15">
      <c r="B20" s="623" t="s">
        <v>278</v>
      </c>
      <c r="C20" s="624"/>
      <c r="D20" s="624"/>
      <c r="E20" s="624"/>
      <c r="F20" s="624"/>
      <c r="G20" s="624"/>
      <c r="H20" s="624"/>
      <c r="I20" s="624"/>
      <c r="J20" s="624"/>
      <c r="K20" s="624"/>
      <c r="L20" s="624"/>
      <c r="M20" s="624"/>
      <c r="N20" s="624"/>
      <c r="O20" s="624"/>
      <c r="P20" s="624"/>
      <c r="Q20" s="625"/>
      <c r="R20" s="610">
        <v>2134</v>
      </c>
      <c r="S20" s="611"/>
      <c r="T20" s="611"/>
      <c r="U20" s="611"/>
      <c r="V20" s="611"/>
      <c r="W20" s="611"/>
      <c r="X20" s="611"/>
      <c r="Y20" s="612"/>
      <c r="Z20" s="613">
        <v>0</v>
      </c>
      <c r="AA20" s="613"/>
      <c r="AB20" s="613"/>
      <c r="AC20" s="613"/>
      <c r="AD20" s="614">
        <v>2134</v>
      </c>
      <c r="AE20" s="614"/>
      <c r="AF20" s="614"/>
      <c r="AG20" s="614"/>
      <c r="AH20" s="614"/>
      <c r="AI20" s="614"/>
      <c r="AJ20" s="614"/>
      <c r="AK20" s="614"/>
      <c r="AL20" s="615">
        <v>0</v>
      </c>
      <c r="AM20" s="616"/>
      <c r="AN20" s="616"/>
      <c r="AO20" s="617"/>
      <c r="AP20" s="607" t="s">
        <v>279</v>
      </c>
      <c r="AQ20" s="608"/>
      <c r="AR20" s="608"/>
      <c r="AS20" s="608"/>
      <c r="AT20" s="608"/>
      <c r="AU20" s="608"/>
      <c r="AV20" s="608"/>
      <c r="AW20" s="608"/>
      <c r="AX20" s="608"/>
      <c r="AY20" s="608"/>
      <c r="AZ20" s="608"/>
      <c r="BA20" s="608"/>
      <c r="BB20" s="608"/>
      <c r="BC20" s="608"/>
      <c r="BD20" s="608"/>
      <c r="BE20" s="608"/>
      <c r="BF20" s="609"/>
      <c r="BG20" s="610">
        <v>9898</v>
      </c>
      <c r="BH20" s="611"/>
      <c r="BI20" s="611"/>
      <c r="BJ20" s="611"/>
      <c r="BK20" s="611"/>
      <c r="BL20" s="611"/>
      <c r="BM20" s="611"/>
      <c r="BN20" s="612"/>
      <c r="BO20" s="613">
        <v>0.3</v>
      </c>
      <c r="BP20" s="613"/>
      <c r="BQ20" s="613"/>
      <c r="BR20" s="613"/>
      <c r="BS20" s="614" t="s">
        <v>241</v>
      </c>
      <c r="BT20" s="614"/>
      <c r="BU20" s="614"/>
      <c r="BV20" s="614"/>
      <c r="BW20" s="614"/>
      <c r="BX20" s="614"/>
      <c r="BY20" s="614"/>
      <c r="BZ20" s="614"/>
      <c r="CA20" s="614"/>
      <c r="CB20" s="618"/>
      <c r="CD20" s="607" t="s">
        <v>280</v>
      </c>
      <c r="CE20" s="608"/>
      <c r="CF20" s="608"/>
      <c r="CG20" s="608"/>
      <c r="CH20" s="608"/>
      <c r="CI20" s="608"/>
      <c r="CJ20" s="608"/>
      <c r="CK20" s="608"/>
      <c r="CL20" s="608"/>
      <c r="CM20" s="608"/>
      <c r="CN20" s="608"/>
      <c r="CO20" s="608"/>
      <c r="CP20" s="608"/>
      <c r="CQ20" s="609"/>
      <c r="CR20" s="610">
        <v>19534767</v>
      </c>
      <c r="CS20" s="611"/>
      <c r="CT20" s="611"/>
      <c r="CU20" s="611"/>
      <c r="CV20" s="611"/>
      <c r="CW20" s="611"/>
      <c r="CX20" s="611"/>
      <c r="CY20" s="612"/>
      <c r="CZ20" s="613">
        <v>100</v>
      </c>
      <c r="DA20" s="613"/>
      <c r="DB20" s="613"/>
      <c r="DC20" s="613"/>
      <c r="DD20" s="619">
        <v>2033259</v>
      </c>
      <c r="DE20" s="611"/>
      <c r="DF20" s="611"/>
      <c r="DG20" s="611"/>
      <c r="DH20" s="611"/>
      <c r="DI20" s="611"/>
      <c r="DJ20" s="611"/>
      <c r="DK20" s="611"/>
      <c r="DL20" s="611"/>
      <c r="DM20" s="611"/>
      <c r="DN20" s="611"/>
      <c r="DO20" s="611"/>
      <c r="DP20" s="612"/>
      <c r="DQ20" s="619">
        <v>14018921</v>
      </c>
      <c r="DR20" s="611"/>
      <c r="DS20" s="611"/>
      <c r="DT20" s="611"/>
      <c r="DU20" s="611"/>
      <c r="DV20" s="611"/>
      <c r="DW20" s="611"/>
      <c r="DX20" s="611"/>
      <c r="DY20" s="611"/>
      <c r="DZ20" s="611"/>
      <c r="EA20" s="611"/>
      <c r="EB20" s="611"/>
      <c r="EC20" s="620"/>
    </row>
    <row r="21" spans="2:133" ht="11.25" customHeight="1" x14ac:dyDescent="0.15">
      <c r="B21" s="607" t="s">
        <v>281</v>
      </c>
      <c r="C21" s="608"/>
      <c r="D21" s="608"/>
      <c r="E21" s="608"/>
      <c r="F21" s="608"/>
      <c r="G21" s="608"/>
      <c r="H21" s="608"/>
      <c r="I21" s="608"/>
      <c r="J21" s="608"/>
      <c r="K21" s="608"/>
      <c r="L21" s="608"/>
      <c r="M21" s="608"/>
      <c r="N21" s="608"/>
      <c r="O21" s="608"/>
      <c r="P21" s="608"/>
      <c r="Q21" s="609"/>
      <c r="R21" s="610">
        <v>5404546</v>
      </c>
      <c r="S21" s="611"/>
      <c r="T21" s="611"/>
      <c r="U21" s="611"/>
      <c r="V21" s="611"/>
      <c r="W21" s="611"/>
      <c r="X21" s="611"/>
      <c r="Y21" s="612"/>
      <c r="Z21" s="613">
        <v>25.8</v>
      </c>
      <c r="AA21" s="613"/>
      <c r="AB21" s="613"/>
      <c r="AC21" s="613"/>
      <c r="AD21" s="614">
        <v>4646142</v>
      </c>
      <c r="AE21" s="614"/>
      <c r="AF21" s="614"/>
      <c r="AG21" s="614"/>
      <c r="AH21" s="614"/>
      <c r="AI21" s="614"/>
      <c r="AJ21" s="614"/>
      <c r="AK21" s="614"/>
      <c r="AL21" s="615">
        <v>48.5</v>
      </c>
      <c r="AM21" s="616"/>
      <c r="AN21" s="616"/>
      <c r="AO21" s="617"/>
      <c r="AP21" s="607" t="s">
        <v>282</v>
      </c>
      <c r="AQ21" s="626"/>
      <c r="AR21" s="626"/>
      <c r="AS21" s="626"/>
      <c r="AT21" s="626"/>
      <c r="AU21" s="626"/>
      <c r="AV21" s="626"/>
      <c r="AW21" s="626"/>
      <c r="AX21" s="626"/>
      <c r="AY21" s="626"/>
      <c r="AZ21" s="626"/>
      <c r="BA21" s="626"/>
      <c r="BB21" s="626"/>
      <c r="BC21" s="626"/>
      <c r="BD21" s="626"/>
      <c r="BE21" s="626"/>
      <c r="BF21" s="627"/>
      <c r="BG21" s="610">
        <v>9898</v>
      </c>
      <c r="BH21" s="611"/>
      <c r="BI21" s="611"/>
      <c r="BJ21" s="611"/>
      <c r="BK21" s="611"/>
      <c r="BL21" s="611"/>
      <c r="BM21" s="611"/>
      <c r="BN21" s="612"/>
      <c r="BO21" s="613">
        <v>0.3</v>
      </c>
      <c r="BP21" s="613"/>
      <c r="BQ21" s="613"/>
      <c r="BR21" s="613"/>
      <c r="BS21" s="614" t="s">
        <v>176</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283</v>
      </c>
      <c r="C22" s="608"/>
      <c r="D22" s="608"/>
      <c r="E22" s="608"/>
      <c r="F22" s="608"/>
      <c r="G22" s="608"/>
      <c r="H22" s="608"/>
      <c r="I22" s="608"/>
      <c r="J22" s="608"/>
      <c r="K22" s="608"/>
      <c r="L22" s="608"/>
      <c r="M22" s="608"/>
      <c r="N22" s="608"/>
      <c r="O22" s="608"/>
      <c r="P22" s="608"/>
      <c r="Q22" s="609"/>
      <c r="R22" s="610">
        <v>4646142</v>
      </c>
      <c r="S22" s="611"/>
      <c r="T22" s="611"/>
      <c r="U22" s="611"/>
      <c r="V22" s="611"/>
      <c r="W22" s="611"/>
      <c r="X22" s="611"/>
      <c r="Y22" s="612"/>
      <c r="Z22" s="613">
        <v>22.2</v>
      </c>
      <c r="AA22" s="613"/>
      <c r="AB22" s="613"/>
      <c r="AC22" s="613"/>
      <c r="AD22" s="614">
        <v>4646142</v>
      </c>
      <c r="AE22" s="614"/>
      <c r="AF22" s="614"/>
      <c r="AG22" s="614"/>
      <c r="AH22" s="614"/>
      <c r="AI22" s="614"/>
      <c r="AJ22" s="614"/>
      <c r="AK22" s="614"/>
      <c r="AL22" s="615">
        <v>48.5</v>
      </c>
      <c r="AM22" s="616"/>
      <c r="AN22" s="616"/>
      <c r="AO22" s="617"/>
      <c r="AP22" s="607" t="s">
        <v>284</v>
      </c>
      <c r="AQ22" s="626"/>
      <c r="AR22" s="626"/>
      <c r="AS22" s="626"/>
      <c r="AT22" s="626"/>
      <c r="AU22" s="626"/>
      <c r="AV22" s="626"/>
      <c r="AW22" s="626"/>
      <c r="AX22" s="626"/>
      <c r="AY22" s="626"/>
      <c r="AZ22" s="626"/>
      <c r="BA22" s="626"/>
      <c r="BB22" s="626"/>
      <c r="BC22" s="626"/>
      <c r="BD22" s="626"/>
      <c r="BE22" s="626"/>
      <c r="BF22" s="627"/>
      <c r="BG22" s="610" t="s">
        <v>241</v>
      </c>
      <c r="BH22" s="611"/>
      <c r="BI22" s="611"/>
      <c r="BJ22" s="611"/>
      <c r="BK22" s="611"/>
      <c r="BL22" s="611"/>
      <c r="BM22" s="611"/>
      <c r="BN22" s="612"/>
      <c r="BO22" s="613" t="s">
        <v>241</v>
      </c>
      <c r="BP22" s="613"/>
      <c r="BQ22" s="613"/>
      <c r="BR22" s="613"/>
      <c r="BS22" s="614" t="s">
        <v>241</v>
      </c>
      <c r="BT22" s="614"/>
      <c r="BU22" s="614"/>
      <c r="BV22" s="614"/>
      <c r="BW22" s="614"/>
      <c r="BX22" s="614"/>
      <c r="BY22" s="614"/>
      <c r="BZ22" s="614"/>
      <c r="CA22" s="614"/>
      <c r="CB22" s="618"/>
      <c r="CD22" s="592" t="s">
        <v>285</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286</v>
      </c>
      <c r="C23" s="608"/>
      <c r="D23" s="608"/>
      <c r="E23" s="608"/>
      <c r="F23" s="608"/>
      <c r="G23" s="608"/>
      <c r="H23" s="608"/>
      <c r="I23" s="608"/>
      <c r="J23" s="608"/>
      <c r="K23" s="608"/>
      <c r="L23" s="608"/>
      <c r="M23" s="608"/>
      <c r="N23" s="608"/>
      <c r="O23" s="608"/>
      <c r="P23" s="608"/>
      <c r="Q23" s="609"/>
      <c r="R23" s="610">
        <v>758385</v>
      </c>
      <c r="S23" s="611"/>
      <c r="T23" s="611"/>
      <c r="U23" s="611"/>
      <c r="V23" s="611"/>
      <c r="W23" s="611"/>
      <c r="X23" s="611"/>
      <c r="Y23" s="612"/>
      <c r="Z23" s="613">
        <v>3.6</v>
      </c>
      <c r="AA23" s="613"/>
      <c r="AB23" s="613"/>
      <c r="AC23" s="613"/>
      <c r="AD23" s="614" t="s">
        <v>241</v>
      </c>
      <c r="AE23" s="614"/>
      <c r="AF23" s="614"/>
      <c r="AG23" s="614"/>
      <c r="AH23" s="614"/>
      <c r="AI23" s="614"/>
      <c r="AJ23" s="614"/>
      <c r="AK23" s="614"/>
      <c r="AL23" s="615" t="s">
        <v>241</v>
      </c>
      <c r="AM23" s="616"/>
      <c r="AN23" s="616"/>
      <c r="AO23" s="617"/>
      <c r="AP23" s="607" t="s">
        <v>287</v>
      </c>
      <c r="AQ23" s="626"/>
      <c r="AR23" s="626"/>
      <c r="AS23" s="626"/>
      <c r="AT23" s="626"/>
      <c r="AU23" s="626"/>
      <c r="AV23" s="626"/>
      <c r="AW23" s="626"/>
      <c r="AX23" s="626"/>
      <c r="AY23" s="626"/>
      <c r="AZ23" s="626"/>
      <c r="BA23" s="626"/>
      <c r="BB23" s="626"/>
      <c r="BC23" s="626"/>
      <c r="BD23" s="626"/>
      <c r="BE23" s="626"/>
      <c r="BF23" s="627"/>
      <c r="BG23" s="610" t="s">
        <v>241</v>
      </c>
      <c r="BH23" s="611"/>
      <c r="BI23" s="611"/>
      <c r="BJ23" s="611"/>
      <c r="BK23" s="611"/>
      <c r="BL23" s="611"/>
      <c r="BM23" s="611"/>
      <c r="BN23" s="612"/>
      <c r="BO23" s="613" t="s">
        <v>241</v>
      </c>
      <c r="BP23" s="613"/>
      <c r="BQ23" s="613"/>
      <c r="BR23" s="613"/>
      <c r="BS23" s="614" t="s">
        <v>176</v>
      </c>
      <c r="BT23" s="614"/>
      <c r="BU23" s="614"/>
      <c r="BV23" s="614"/>
      <c r="BW23" s="614"/>
      <c r="BX23" s="614"/>
      <c r="BY23" s="614"/>
      <c r="BZ23" s="614"/>
      <c r="CA23" s="614"/>
      <c r="CB23" s="618"/>
      <c r="CD23" s="592" t="s">
        <v>224</v>
      </c>
      <c r="CE23" s="593"/>
      <c r="CF23" s="593"/>
      <c r="CG23" s="593"/>
      <c r="CH23" s="593"/>
      <c r="CI23" s="593"/>
      <c r="CJ23" s="593"/>
      <c r="CK23" s="593"/>
      <c r="CL23" s="593"/>
      <c r="CM23" s="593"/>
      <c r="CN23" s="593"/>
      <c r="CO23" s="593"/>
      <c r="CP23" s="593"/>
      <c r="CQ23" s="594"/>
      <c r="CR23" s="592" t="s">
        <v>288</v>
      </c>
      <c r="CS23" s="593"/>
      <c r="CT23" s="593"/>
      <c r="CU23" s="593"/>
      <c r="CV23" s="593"/>
      <c r="CW23" s="593"/>
      <c r="CX23" s="593"/>
      <c r="CY23" s="594"/>
      <c r="CZ23" s="592" t="s">
        <v>289</v>
      </c>
      <c r="DA23" s="593"/>
      <c r="DB23" s="593"/>
      <c r="DC23" s="594"/>
      <c r="DD23" s="592" t="s">
        <v>290</v>
      </c>
      <c r="DE23" s="593"/>
      <c r="DF23" s="593"/>
      <c r="DG23" s="593"/>
      <c r="DH23" s="593"/>
      <c r="DI23" s="593"/>
      <c r="DJ23" s="593"/>
      <c r="DK23" s="594"/>
      <c r="DL23" s="637" t="s">
        <v>291</v>
      </c>
      <c r="DM23" s="638"/>
      <c r="DN23" s="638"/>
      <c r="DO23" s="638"/>
      <c r="DP23" s="638"/>
      <c r="DQ23" s="638"/>
      <c r="DR23" s="638"/>
      <c r="DS23" s="638"/>
      <c r="DT23" s="638"/>
      <c r="DU23" s="638"/>
      <c r="DV23" s="639"/>
      <c r="DW23" s="592" t="s">
        <v>292</v>
      </c>
      <c r="DX23" s="593"/>
      <c r="DY23" s="593"/>
      <c r="DZ23" s="593"/>
      <c r="EA23" s="593"/>
      <c r="EB23" s="593"/>
      <c r="EC23" s="594"/>
    </row>
    <row r="24" spans="2:133" ht="11.25" customHeight="1" x14ac:dyDescent="0.15">
      <c r="B24" s="607" t="s">
        <v>293</v>
      </c>
      <c r="C24" s="608"/>
      <c r="D24" s="608"/>
      <c r="E24" s="608"/>
      <c r="F24" s="608"/>
      <c r="G24" s="608"/>
      <c r="H24" s="608"/>
      <c r="I24" s="608"/>
      <c r="J24" s="608"/>
      <c r="K24" s="608"/>
      <c r="L24" s="608"/>
      <c r="M24" s="608"/>
      <c r="N24" s="608"/>
      <c r="O24" s="608"/>
      <c r="P24" s="608"/>
      <c r="Q24" s="609"/>
      <c r="R24" s="610">
        <v>19</v>
      </c>
      <c r="S24" s="611"/>
      <c r="T24" s="611"/>
      <c r="U24" s="611"/>
      <c r="V24" s="611"/>
      <c r="W24" s="611"/>
      <c r="X24" s="611"/>
      <c r="Y24" s="612"/>
      <c r="Z24" s="613">
        <v>0</v>
      </c>
      <c r="AA24" s="613"/>
      <c r="AB24" s="613"/>
      <c r="AC24" s="613"/>
      <c r="AD24" s="614" t="s">
        <v>273</v>
      </c>
      <c r="AE24" s="614"/>
      <c r="AF24" s="614"/>
      <c r="AG24" s="614"/>
      <c r="AH24" s="614"/>
      <c r="AI24" s="614"/>
      <c r="AJ24" s="614"/>
      <c r="AK24" s="614"/>
      <c r="AL24" s="615" t="s">
        <v>241</v>
      </c>
      <c r="AM24" s="616"/>
      <c r="AN24" s="616"/>
      <c r="AO24" s="617"/>
      <c r="AP24" s="607" t="s">
        <v>294</v>
      </c>
      <c r="AQ24" s="626"/>
      <c r="AR24" s="626"/>
      <c r="AS24" s="626"/>
      <c r="AT24" s="626"/>
      <c r="AU24" s="626"/>
      <c r="AV24" s="626"/>
      <c r="AW24" s="626"/>
      <c r="AX24" s="626"/>
      <c r="AY24" s="626"/>
      <c r="AZ24" s="626"/>
      <c r="BA24" s="626"/>
      <c r="BB24" s="626"/>
      <c r="BC24" s="626"/>
      <c r="BD24" s="626"/>
      <c r="BE24" s="626"/>
      <c r="BF24" s="627"/>
      <c r="BG24" s="610" t="s">
        <v>241</v>
      </c>
      <c r="BH24" s="611"/>
      <c r="BI24" s="611"/>
      <c r="BJ24" s="611"/>
      <c r="BK24" s="611"/>
      <c r="BL24" s="611"/>
      <c r="BM24" s="611"/>
      <c r="BN24" s="612"/>
      <c r="BO24" s="613" t="s">
        <v>241</v>
      </c>
      <c r="BP24" s="613"/>
      <c r="BQ24" s="613"/>
      <c r="BR24" s="613"/>
      <c r="BS24" s="614" t="s">
        <v>241</v>
      </c>
      <c r="BT24" s="614"/>
      <c r="BU24" s="614"/>
      <c r="BV24" s="614"/>
      <c r="BW24" s="614"/>
      <c r="BX24" s="614"/>
      <c r="BY24" s="614"/>
      <c r="BZ24" s="614"/>
      <c r="CA24" s="614"/>
      <c r="CB24" s="618"/>
      <c r="CD24" s="596" t="s">
        <v>295</v>
      </c>
      <c r="CE24" s="597"/>
      <c r="CF24" s="597"/>
      <c r="CG24" s="597"/>
      <c r="CH24" s="597"/>
      <c r="CI24" s="597"/>
      <c r="CJ24" s="597"/>
      <c r="CK24" s="597"/>
      <c r="CL24" s="597"/>
      <c r="CM24" s="597"/>
      <c r="CN24" s="597"/>
      <c r="CO24" s="597"/>
      <c r="CP24" s="597"/>
      <c r="CQ24" s="598"/>
      <c r="CR24" s="599">
        <v>7539999</v>
      </c>
      <c r="CS24" s="600"/>
      <c r="CT24" s="600"/>
      <c r="CU24" s="600"/>
      <c r="CV24" s="600"/>
      <c r="CW24" s="600"/>
      <c r="CX24" s="600"/>
      <c r="CY24" s="601"/>
      <c r="CZ24" s="604">
        <v>38.6</v>
      </c>
      <c r="DA24" s="605"/>
      <c r="DB24" s="605"/>
      <c r="DC24" s="621"/>
      <c r="DD24" s="640">
        <v>5437411</v>
      </c>
      <c r="DE24" s="600"/>
      <c r="DF24" s="600"/>
      <c r="DG24" s="600"/>
      <c r="DH24" s="600"/>
      <c r="DI24" s="600"/>
      <c r="DJ24" s="600"/>
      <c r="DK24" s="601"/>
      <c r="DL24" s="640">
        <v>5286958</v>
      </c>
      <c r="DM24" s="600"/>
      <c r="DN24" s="600"/>
      <c r="DO24" s="600"/>
      <c r="DP24" s="600"/>
      <c r="DQ24" s="600"/>
      <c r="DR24" s="600"/>
      <c r="DS24" s="600"/>
      <c r="DT24" s="600"/>
      <c r="DU24" s="600"/>
      <c r="DV24" s="601"/>
      <c r="DW24" s="604">
        <v>54.3</v>
      </c>
      <c r="DX24" s="605"/>
      <c r="DY24" s="605"/>
      <c r="DZ24" s="605"/>
      <c r="EA24" s="605"/>
      <c r="EB24" s="605"/>
      <c r="EC24" s="606"/>
    </row>
    <row r="25" spans="2:133" ht="11.25" customHeight="1" x14ac:dyDescent="0.15">
      <c r="B25" s="607" t="s">
        <v>296</v>
      </c>
      <c r="C25" s="608"/>
      <c r="D25" s="608"/>
      <c r="E25" s="608"/>
      <c r="F25" s="608"/>
      <c r="G25" s="608"/>
      <c r="H25" s="608"/>
      <c r="I25" s="608"/>
      <c r="J25" s="608"/>
      <c r="K25" s="608"/>
      <c r="L25" s="608"/>
      <c r="M25" s="608"/>
      <c r="N25" s="608"/>
      <c r="O25" s="608"/>
      <c r="P25" s="608"/>
      <c r="Q25" s="609"/>
      <c r="R25" s="610">
        <v>10310248</v>
      </c>
      <c r="S25" s="611"/>
      <c r="T25" s="611"/>
      <c r="U25" s="611"/>
      <c r="V25" s="611"/>
      <c r="W25" s="611"/>
      <c r="X25" s="611"/>
      <c r="Y25" s="612"/>
      <c r="Z25" s="613">
        <v>49.2</v>
      </c>
      <c r="AA25" s="613"/>
      <c r="AB25" s="613"/>
      <c r="AC25" s="613"/>
      <c r="AD25" s="614">
        <v>9551844</v>
      </c>
      <c r="AE25" s="614"/>
      <c r="AF25" s="614"/>
      <c r="AG25" s="614"/>
      <c r="AH25" s="614"/>
      <c r="AI25" s="614"/>
      <c r="AJ25" s="614"/>
      <c r="AK25" s="614"/>
      <c r="AL25" s="615">
        <v>99.6</v>
      </c>
      <c r="AM25" s="616"/>
      <c r="AN25" s="616"/>
      <c r="AO25" s="617"/>
      <c r="AP25" s="607" t="s">
        <v>297</v>
      </c>
      <c r="AQ25" s="626"/>
      <c r="AR25" s="626"/>
      <c r="AS25" s="626"/>
      <c r="AT25" s="626"/>
      <c r="AU25" s="626"/>
      <c r="AV25" s="626"/>
      <c r="AW25" s="626"/>
      <c r="AX25" s="626"/>
      <c r="AY25" s="626"/>
      <c r="AZ25" s="626"/>
      <c r="BA25" s="626"/>
      <c r="BB25" s="626"/>
      <c r="BC25" s="626"/>
      <c r="BD25" s="626"/>
      <c r="BE25" s="626"/>
      <c r="BF25" s="627"/>
      <c r="BG25" s="610" t="s">
        <v>241</v>
      </c>
      <c r="BH25" s="611"/>
      <c r="BI25" s="611"/>
      <c r="BJ25" s="611"/>
      <c r="BK25" s="611"/>
      <c r="BL25" s="611"/>
      <c r="BM25" s="611"/>
      <c r="BN25" s="612"/>
      <c r="BO25" s="613" t="s">
        <v>241</v>
      </c>
      <c r="BP25" s="613"/>
      <c r="BQ25" s="613"/>
      <c r="BR25" s="613"/>
      <c r="BS25" s="614" t="s">
        <v>241</v>
      </c>
      <c r="BT25" s="614"/>
      <c r="BU25" s="614"/>
      <c r="BV25" s="614"/>
      <c r="BW25" s="614"/>
      <c r="BX25" s="614"/>
      <c r="BY25" s="614"/>
      <c r="BZ25" s="614"/>
      <c r="CA25" s="614"/>
      <c r="CB25" s="618"/>
      <c r="CD25" s="607" t="s">
        <v>298</v>
      </c>
      <c r="CE25" s="608"/>
      <c r="CF25" s="608"/>
      <c r="CG25" s="608"/>
      <c r="CH25" s="608"/>
      <c r="CI25" s="608"/>
      <c r="CJ25" s="608"/>
      <c r="CK25" s="608"/>
      <c r="CL25" s="608"/>
      <c r="CM25" s="608"/>
      <c r="CN25" s="608"/>
      <c r="CO25" s="608"/>
      <c r="CP25" s="608"/>
      <c r="CQ25" s="609"/>
      <c r="CR25" s="610">
        <v>2816296</v>
      </c>
      <c r="CS25" s="641"/>
      <c r="CT25" s="641"/>
      <c r="CU25" s="641"/>
      <c r="CV25" s="641"/>
      <c r="CW25" s="641"/>
      <c r="CX25" s="641"/>
      <c r="CY25" s="642"/>
      <c r="CZ25" s="615">
        <v>14.4</v>
      </c>
      <c r="DA25" s="643"/>
      <c r="DB25" s="643"/>
      <c r="DC25" s="645"/>
      <c r="DD25" s="619">
        <v>2605257</v>
      </c>
      <c r="DE25" s="641"/>
      <c r="DF25" s="641"/>
      <c r="DG25" s="641"/>
      <c r="DH25" s="641"/>
      <c r="DI25" s="641"/>
      <c r="DJ25" s="641"/>
      <c r="DK25" s="642"/>
      <c r="DL25" s="619">
        <v>2583099</v>
      </c>
      <c r="DM25" s="641"/>
      <c r="DN25" s="641"/>
      <c r="DO25" s="641"/>
      <c r="DP25" s="641"/>
      <c r="DQ25" s="641"/>
      <c r="DR25" s="641"/>
      <c r="DS25" s="641"/>
      <c r="DT25" s="641"/>
      <c r="DU25" s="641"/>
      <c r="DV25" s="642"/>
      <c r="DW25" s="615">
        <v>26.5</v>
      </c>
      <c r="DX25" s="643"/>
      <c r="DY25" s="643"/>
      <c r="DZ25" s="643"/>
      <c r="EA25" s="643"/>
      <c r="EB25" s="643"/>
      <c r="EC25" s="644"/>
    </row>
    <row r="26" spans="2:133" ht="11.25" customHeight="1" x14ac:dyDescent="0.15">
      <c r="B26" s="607" t="s">
        <v>299</v>
      </c>
      <c r="C26" s="608"/>
      <c r="D26" s="608"/>
      <c r="E26" s="608"/>
      <c r="F26" s="608"/>
      <c r="G26" s="608"/>
      <c r="H26" s="608"/>
      <c r="I26" s="608"/>
      <c r="J26" s="608"/>
      <c r="K26" s="608"/>
      <c r="L26" s="608"/>
      <c r="M26" s="608"/>
      <c r="N26" s="608"/>
      <c r="O26" s="608"/>
      <c r="P26" s="608"/>
      <c r="Q26" s="609"/>
      <c r="R26" s="610">
        <v>1950</v>
      </c>
      <c r="S26" s="611"/>
      <c r="T26" s="611"/>
      <c r="U26" s="611"/>
      <c r="V26" s="611"/>
      <c r="W26" s="611"/>
      <c r="X26" s="611"/>
      <c r="Y26" s="612"/>
      <c r="Z26" s="613">
        <v>0</v>
      </c>
      <c r="AA26" s="613"/>
      <c r="AB26" s="613"/>
      <c r="AC26" s="613"/>
      <c r="AD26" s="614">
        <v>1950</v>
      </c>
      <c r="AE26" s="614"/>
      <c r="AF26" s="614"/>
      <c r="AG26" s="614"/>
      <c r="AH26" s="614"/>
      <c r="AI26" s="614"/>
      <c r="AJ26" s="614"/>
      <c r="AK26" s="614"/>
      <c r="AL26" s="615">
        <v>0</v>
      </c>
      <c r="AM26" s="616"/>
      <c r="AN26" s="616"/>
      <c r="AO26" s="617"/>
      <c r="AP26" s="607" t="s">
        <v>300</v>
      </c>
      <c r="AQ26" s="626"/>
      <c r="AR26" s="626"/>
      <c r="AS26" s="626"/>
      <c r="AT26" s="626"/>
      <c r="AU26" s="626"/>
      <c r="AV26" s="626"/>
      <c r="AW26" s="626"/>
      <c r="AX26" s="626"/>
      <c r="AY26" s="626"/>
      <c r="AZ26" s="626"/>
      <c r="BA26" s="626"/>
      <c r="BB26" s="626"/>
      <c r="BC26" s="626"/>
      <c r="BD26" s="626"/>
      <c r="BE26" s="626"/>
      <c r="BF26" s="627"/>
      <c r="BG26" s="610" t="s">
        <v>241</v>
      </c>
      <c r="BH26" s="611"/>
      <c r="BI26" s="611"/>
      <c r="BJ26" s="611"/>
      <c r="BK26" s="611"/>
      <c r="BL26" s="611"/>
      <c r="BM26" s="611"/>
      <c r="BN26" s="612"/>
      <c r="BO26" s="613" t="s">
        <v>241</v>
      </c>
      <c r="BP26" s="613"/>
      <c r="BQ26" s="613"/>
      <c r="BR26" s="613"/>
      <c r="BS26" s="614" t="s">
        <v>176</v>
      </c>
      <c r="BT26" s="614"/>
      <c r="BU26" s="614"/>
      <c r="BV26" s="614"/>
      <c r="BW26" s="614"/>
      <c r="BX26" s="614"/>
      <c r="BY26" s="614"/>
      <c r="BZ26" s="614"/>
      <c r="CA26" s="614"/>
      <c r="CB26" s="618"/>
      <c r="CD26" s="607" t="s">
        <v>301</v>
      </c>
      <c r="CE26" s="608"/>
      <c r="CF26" s="608"/>
      <c r="CG26" s="608"/>
      <c r="CH26" s="608"/>
      <c r="CI26" s="608"/>
      <c r="CJ26" s="608"/>
      <c r="CK26" s="608"/>
      <c r="CL26" s="608"/>
      <c r="CM26" s="608"/>
      <c r="CN26" s="608"/>
      <c r="CO26" s="608"/>
      <c r="CP26" s="608"/>
      <c r="CQ26" s="609"/>
      <c r="CR26" s="610">
        <v>1863221</v>
      </c>
      <c r="CS26" s="611"/>
      <c r="CT26" s="611"/>
      <c r="CU26" s="611"/>
      <c r="CV26" s="611"/>
      <c r="CW26" s="611"/>
      <c r="CX26" s="611"/>
      <c r="CY26" s="612"/>
      <c r="CZ26" s="615">
        <v>9.5</v>
      </c>
      <c r="DA26" s="643"/>
      <c r="DB26" s="643"/>
      <c r="DC26" s="645"/>
      <c r="DD26" s="619">
        <v>1692636</v>
      </c>
      <c r="DE26" s="611"/>
      <c r="DF26" s="611"/>
      <c r="DG26" s="611"/>
      <c r="DH26" s="611"/>
      <c r="DI26" s="611"/>
      <c r="DJ26" s="611"/>
      <c r="DK26" s="612"/>
      <c r="DL26" s="619" t="s">
        <v>241</v>
      </c>
      <c r="DM26" s="611"/>
      <c r="DN26" s="611"/>
      <c r="DO26" s="611"/>
      <c r="DP26" s="611"/>
      <c r="DQ26" s="611"/>
      <c r="DR26" s="611"/>
      <c r="DS26" s="611"/>
      <c r="DT26" s="611"/>
      <c r="DU26" s="611"/>
      <c r="DV26" s="612"/>
      <c r="DW26" s="615" t="s">
        <v>273</v>
      </c>
      <c r="DX26" s="643"/>
      <c r="DY26" s="643"/>
      <c r="DZ26" s="643"/>
      <c r="EA26" s="643"/>
      <c r="EB26" s="643"/>
      <c r="EC26" s="644"/>
    </row>
    <row r="27" spans="2:133" ht="11.25" customHeight="1" x14ac:dyDescent="0.15">
      <c r="B27" s="607" t="s">
        <v>302</v>
      </c>
      <c r="C27" s="608"/>
      <c r="D27" s="608"/>
      <c r="E27" s="608"/>
      <c r="F27" s="608"/>
      <c r="G27" s="608"/>
      <c r="H27" s="608"/>
      <c r="I27" s="608"/>
      <c r="J27" s="608"/>
      <c r="K27" s="608"/>
      <c r="L27" s="608"/>
      <c r="M27" s="608"/>
      <c r="N27" s="608"/>
      <c r="O27" s="608"/>
      <c r="P27" s="608"/>
      <c r="Q27" s="609"/>
      <c r="R27" s="610">
        <v>58994</v>
      </c>
      <c r="S27" s="611"/>
      <c r="T27" s="611"/>
      <c r="U27" s="611"/>
      <c r="V27" s="611"/>
      <c r="W27" s="611"/>
      <c r="X27" s="611"/>
      <c r="Y27" s="612"/>
      <c r="Z27" s="613">
        <v>0.3</v>
      </c>
      <c r="AA27" s="613"/>
      <c r="AB27" s="613"/>
      <c r="AC27" s="613"/>
      <c r="AD27" s="614" t="s">
        <v>176</v>
      </c>
      <c r="AE27" s="614"/>
      <c r="AF27" s="614"/>
      <c r="AG27" s="614"/>
      <c r="AH27" s="614"/>
      <c r="AI27" s="614"/>
      <c r="AJ27" s="614"/>
      <c r="AK27" s="614"/>
      <c r="AL27" s="615" t="s">
        <v>175</v>
      </c>
      <c r="AM27" s="616"/>
      <c r="AN27" s="616"/>
      <c r="AO27" s="617"/>
      <c r="AP27" s="607" t="s">
        <v>303</v>
      </c>
      <c r="AQ27" s="608"/>
      <c r="AR27" s="608"/>
      <c r="AS27" s="608"/>
      <c r="AT27" s="608"/>
      <c r="AU27" s="608"/>
      <c r="AV27" s="608"/>
      <c r="AW27" s="608"/>
      <c r="AX27" s="608"/>
      <c r="AY27" s="608"/>
      <c r="AZ27" s="608"/>
      <c r="BA27" s="608"/>
      <c r="BB27" s="608"/>
      <c r="BC27" s="608"/>
      <c r="BD27" s="608"/>
      <c r="BE27" s="608"/>
      <c r="BF27" s="609"/>
      <c r="BG27" s="610">
        <v>3868381</v>
      </c>
      <c r="BH27" s="611"/>
      <c r="BI27" s="611"/>
      <c r="BJ27" s="611"/>
      <c r="BK27" s="611"/>
      <c r="BL27" s="611"/>
      <c r="BM27" s="611"/>
      <c r="BN27" s="612"/>
      <c r="BO27" s="613">
        <v>100</v>
      </c>
      <c r="BP27" s="613"/>
      <c r="BQ27" s="613"/>
      <c r="BR27" s="613"/>
      <c r="BS27" s="614">
        <v>91132</v>
      </c>
      <c r="BT27" s="614"/>
      <c r="BU27" s="614"/>
      <c r="BV27" s="614"/>
      <c r="BW27" s="614"/>
      <c r="BX27" s="614"/>
      <c r="BY27" s="614"/>
      <c r="BZ27" s="614"/>
      <c r="CA27" s="614"/>
      <c r="CB27" s="618"/>
      <c r="CD27" s="607" t="s">
        <v>304</v>
      </c>
      <c r="CE27" s="608"/>
      <c r="CF27" s="608"/>
      <c r="CG27" s="608"/>
      <c r="CH27" s="608"/>
      <c r="CI27" s="608"/>
      <c r="CJ27" s="608"/>
      <c r="CK27" s="608"/>
      <c r="CL27" s="608"/>
      <c r="CM27" s="608"/>
      <c r="CN27" s="608"/>
      <c r="CO27" s="608"/>
      <c r="CP27" s="608"/>
      <c r="CQ27" s="609"/>
      <c r="CR27" s="610">
        <v>2708763</v>
      </c>
      <c r="CS27" s="641"/>
      <c r="CT27" s="641"/>
      <c r="CU27" s="641"/>
      <c r="CV27" s="641"/>
      <c r="CW27" s="641"/>
      <c r="CX27" s="641"/>
      <c r="CY27" s="642"/>
      <c r="CZ27" s="615">
        <v>13.9</v>
      </c>
      <c r="DA27" s="643"/>
      <c r="DB27" s="643"/>
      <c r="DC27" s="645"/>
      <c r="DD27" s="619">
        <v>907660</v>
      </c>
      <c r="DE27" s="641"/>
      <c r="DF27" s="641"/>
      <c r="DG27" s="641"/>
      <c r="DH27" s="641"/>
      <c r="DI27" s="641"/>
      <c r="DJ27" s="641"/>
      <c r="DK27" s="642"/>
      <c r="DL27" s="619">
        <v>787221</v>
      </c>
      <c r="DM27" s="641"/>
      <c r="DN27" s="641"/>
      <c r="DO27" s="641"/>
      <c r="DP27" s="641"/>
      <c r="DQ27" s="641"/>
      <c r="DR27" s="641"/>
      <c r="DS27" s="641"/>
      <c r="DT27" s="641"/>
      <c r="DU27" s="641"/>
      <c r="DV27" s="642"/>
      <c r="DW27" s="615">
        <v>8.1</v>
      </c>
      <c r="DX27" s="643"/>
      <c r="DY27" s="643"/>
      <c r="DZ27" s="643"/>
      <c r="EA27" s="643"/>
      <c r="EB27" s="643"/>
      <c r="EC27" s="644"/>
    </row>
    <row r="28" spans="2:133" ht="11.25" customHeight="1" x14ac:dyDescent="0.15">
      <c r="B28" s="607" t="s">
        <v>305</v>
      </c>
      <c r="C28" s="608"/>
      <c r="D28" s="608"/>
      <c r="E28" s="608"/>
      <c r="F28" s="608"/>
      <c r="G28" s="608"/>
      <c r="H28" s="608"/>
      <c r="I28" s="608"/>
      <c r="J28" s="608"/>
      <c r="K28" s="608"/>
      <c r="L28" s="608"/>
      <c r="M28" s="608"/>
      <c r="N28" s="608"/>
      <c r="O28" s="608"/>
      <c r="P28" s="608"/>
      <c r="Q28" s="609"/>
      <c r="R28" s="610">
        <v>216506</v>
      </c>
      <c r="S28" s="611"/>
      <c r="T28" s="611"/>
      <c r="U28" s="611"/>
      <c r="V28" s="611"/>
      <c r="W28" s="611"/>
      <c r="X28" s="611"/>
      <c r="Y28" s="612"/>
      <c r="Z28" s="613">
        <v>1</v>
      </c>
      <c r="AA28" s="613"/>
      <c r="AB28" s="613"/>
      <c r="AC28" s="613"/>
      <c r="AD28" s="614">
        <v>25556</v>
      </c>
      <c r="AE28" s="614"/>
      <c r="AF28" s="614"/>
      <c r="AG28" s="614"/>
      <c r="AH28" s="614"/>
      <c r="AI28" s="614"/>
      <c r="AJ28" s="614"/>
      <c r="AK28" s="614"/>
      <c r="AL28" s="615">
        <v>0.3</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306</v>
      </c>
      <c r="CE28" s="608"/>
      <c r="CF28" s="608"/>
      <c r="CG28" s="608"/>
      <c r="CH28" s="608"/>
      <c r="CI28" s="608"/>
      <c r="CJ28" s="608"/>
      <c r="CK28" s="608"/>
      <c r="CL28" s="608"/>
      <c r="CM28" s="608"/>
      <c r="CN28" s="608"/>
      <c r="CO28" s="608"/>
      <c r="CP28" s="608"/>
      <c r="CQ28" s="609"/>
      <c r="CR28" s="610">
        <v>2014940</v>
      </c>
      <c r="CS28" s="611"/>
      <c r="CT28" s="611"/>
      <c r="CU28" s="611"/>
      <c r="CV28" s="611"/>
      <c r="CW28" s="611"/>
      <c r="CX28" s="611"/>
      <c r="CY28" s="612"/>
      <c r="CZ28" s="615">
        <v>10.3</v>
      </c>
      <c r="DA28" s="643"/>
      <c r="DB28" s="643"/>
      <c r="DC28" s="645"/>
      <c r="DD28" s="619">
        <v>1924494</v>
      </c>
      <c r="DE28" s="611"/>
      <c r="DF28" s="611"/>
      <c r="DG28" s="611"/>
      <c r="DH28" s="611"/>
      <c r="DI28" s="611"/>
      <c r="DJ28" s="611"/>
      <c r="DK28" s="612"/>
      <c r="DL28" s="619">
        <v>1916638</v>
      </c>
      <c r="DM28" s="611"/>
      <c r="DN28" s="611"/>
      <c r="DO28" s="611"/>
      <c r="DP28" s="611"/>
      <c r="DQ28" s="611"/>
      <c r="DR28" s="611"/>
      <c r="DS28" s="611"/>
      <c r="DT28" s="611"/>
      <c r="DU28" s="611"/>
      <c r="DV28" s="612"/>
      <c r="DW28" s="615">
        <v>19.7</v>
      </c>
      <c r="DX28" s="643"/>
      <c r="DY28" s="643"/>
      <c r="DZ28" s="643"/>
      <c r="EA28" s="643"/>
      <c r="EB28" s="643"/>
      <c r="EC28" s="644"/>
    </row>
    <row r="29" spans="2:133" ht="11.25" customHeight="1" x14ac:dyDescent="0.15">
      <c r="B29" s="607" t="s">
        <v>307</v>
      </c>
      <c r="C29" s="608"/>
      <c r="D29" s="608"/>
      <c r="E29" s="608"/>
      <c r="F29" s="608"/>
      <c r="G29" s="608"/>
      <c r="H29" s="608"/>
      <c r="I29" s="608"/>
      <c r="J29" s="608"/>
      <c r="K29" s="608"/>
      <c r="L29" s="608"/>
      <c r="M29" s="608"/>
      <c r="N29" s="608"/>
      <c r="O29" s="608"/>
      <c r="P29" s="608"/>
      <c r="Q29" s="609"/>
      <c r="R29" s="610">
        <v>84715</v>
      </c>
      <c r="S29" s="611"/>
      <c r="T29" s="611"/>
      <c r="U29" s="611"/>
      <c r="V29" s="611"/>
      <c r="W29" s="611"/>
      <c r="X29" s="611"/>
      <c r="Y29" s="612"/>
      <c r="Z29" s="613">
        <v>0.4</v>
      </c>
      <c r="AA29" s="613"/>
      <c r="AB29" s="613"/>
      <c r="AC29" s="613"/>
      <c r="AD29" s="614" t="s">
        <v>176</v>
      </c>
      <c r="AE29" s="614"/>
      <c r="AF29" s="614"/>
      <c r="AG29" s="614"/>
      <c r="AH29" s="614"/>
      <c r="AI29" s="614"/>
      <c r="AJ29" s="614"/>
      <c r="AK29" s="614"/>
      <c r="AL29" s="615" t="s">
        <v>176</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308</v>
      </c>
      <c r="CE29" s="649"/>
      <c r="CF29" s="607" t="s">
        <v>309</v>
      </c>
      <c r="CG29" s="608"/>
      <c r="CH29" s="608"/>
      <c r="CI29" s="608"/>
      <c r="CJ29" s="608"/>
      <c r="CK29" s="608"/>
      <c r="CL29" s="608"/>
      <c r="CM29" s="608"/>
      <c r="CN29" s="608"/>
      <c r="CO29" s="608"/>
      <c r="CP29" s="608"/>
      <c r="CQ29" s="609"/>
      <c r="CR29" s="610">
        <v>2014935</v>
      </c>
      <c r="CS29" s="641"/>
      <c r="CT29" s="641"/>
      <c r="CU29" s="641"/>
      <c r="CV29" s="641"/>
      <c r="CW29" s="641"/>
      <c r="CX29" s="641"/>
      <c r="CY29" s="642"/>
      <c r="CZ29" s="615">
        <v>10.3</v>
      </c>
      <c r="DA29" s="643"/>
      <c r="DB29" s="643"/>
      <c r="DC29" s="645"/>
      <c r="DD29" s="619">
        <v>1924489</v>
      </c>
      <c r="DE29" s="641"/>
      <c r="DF29" s="641"/>
      <c r="DG29" s="641"/>
      <c r="DH29" s="641"/>
      <c r="DI29" s="641"/>
      <c r="DJ29" s="641"/>
      <c r="DK29" s="642"/>
      <c r="DL29" s="619">
        <v>1916633</v>
      </c>
      <c r="DM29" s="641"/>
      <c r="DN29" s="641"/>
      <c r="DO29" s="641"/>
      <c r="DP29" s="641"/>
      <c r="DQ29" s="641"/>
      <c r="DR29" s="641"/>
      <c r="DS29" s="641"/>
      <c r="DT29" s="641"/>
      <c r="DU29" s="641"/>
      <c r="DV29" s="642"/>
      <c r="DW29" s="615">
        <v>19.7</v>
      </c>
      <c r="DX29" s="643"/>
      <c r="DY29" s="643"/>
      <c r="DZ29" s="643"/>
      <c r="EA29" s="643"/>
      <c r="EB29" s="643"/>
      <c r="EC29" s="644"/>
    </row>
    <row r="30" spans="2:133" ht="11.25" customHeight="1" x14ac:dyDescent="0.15">
      <c r="B30" s="607" t="s">
        <v>310</v>
      </c>
      <c r="C30" s="608"/>
      <c r="D30" s="608"/>
      <c r="E30" s="608"/>
      <c r="F30" s="608"/>
      <c r="G30" s="608"/>
      <c r="H30" s="608"/>
      <c r="I30" s="608"/>
      <c r="J30" s="608"/>
      <c r="K30" s="608"/>
      <c r="L30" s="608"/>
      <c r="M30" s="608"/>
      <c r="N30" s="608"/>
      <c r="O30" s="608"/>
      <c r="P30" s="608"/>
      <c r="Q30" s="609"/>
      <c r="R30" s="610">
        <v>2617483</v>
      </c>
      <c r="S30" s="611"/>
      <c r="T30" s="611"/>
      <c r="U30" s="611"/>
      <c r="V30" s="611"/>
      <c r="W30" s="611"/>
      <c r="X30" s="611"/>
      <c r="Y30" s="612"/>
      <c r="Z30" s="613">
        <v>12.5</v>
      </c>
      <c r="AA30" s="613"/>
      <c r="AB30" s="613"/>
      <c r="AC30" s="613"/>
      <c r="AD30" s="614" t="s">
        <v>176</v>
      </c>
      <c r="AE30" s="614"/>
      <c r="AF30" s="614"/>
      <c r="AG30" s="614"/>
      <c r="AH30" s="614"/>
      <c r="AI30" s="614"/>
      <c r="AJ30" s="614"/>
      <c r="AK30" s="614"/>
      <c r="AL30" s="615" t="s">
        <v>256</v>
      </c>
      <c r="AM30" s="616"/>
      <c r="AN30" s="616"/>
      <c r="AO30" s="617"/>
      <c r="AP30" s="592" t="s">
        <v>224</v>
      </c>
      <c r="AQ30" s="593"/>
      <c r="AR30" s="593"/>
      <c r="AS30" s="593"/>
      <c r="AT30" s="593"/>
      <c r="AU30" s="593"/>
      <c r="AV30" s="593"/>
      <c r="AW30" s="593"/>
      <c r="AX30" s="593"/>
      <c r="AY30" s="593"/>
      <c r="AZ30" s="593"/>
      <c r="BA30" s="593"/>
      <c r="BB30" s="593"/>
      <c r="BC30" s="593"/>
      <c r="BD30" s="593"/>
      <c r="BE30" s="593"/>
      <c r="BF30" s="594"/>
      <c r="BG30" s="592" t="s">
        <v>311</v>
      </c>
      <c r="BH30" s="646"/>
      <c r="BI30" s="646"/>
      <c r="BJ30" s="646"/>
      <c r="BK30" s="646"/>
      <c r="BL30" s="646"/>
      <c r="BM30" s="646"/>
      <c r="BN30" s="646"/>
      <c r="BO30" s="646"/>
      <c r="BP30" s="646"/>
      <c r="BQ30" s="647"/>
      <c r="BR30" s="592" t="s">
        <v>312</v>
      </c>
      <c r="BS30" s="646"/>
      <c r="BT30" s="646"/>
      <c r="BU30" s="646"/>
      <c r="BV30" s="646"/>
      <c r="BW30" s="646"/>
      <c r="BX30" s="646"/>
      <c r="BY30" s="646"/>
      <c r="BZ30" s="646"/>
      <c r="CA30" s="646"/>
      <c r="CB30" s="647"/>
      <c r="CD30" s="650"/>
      <c r="CE30" s="651"/>
      <c r="CF30" s="607" t="s">
        <v>313</v>
      </c>
      <c r="CG30" s="608"/>
      <c r="CH30" s="608"/>
      <c r="CI30" s="608"/>
      <c r="CJ30" s="608"/>
      <c r="CK30" s="608"/>
      <c r="CL30" s="608"/>
      <c r="CM30" s="608"/>
      <c r="CN30" s="608"/>
      <c r="CO30" s="608"/>
      <c r="CP30" s="608"/>
      <c r="CQ30" s="609"/>
      <c r="CR30" s="610">
        <v>1962915</v>
      </c>
      <c r="CS30" s="611"/>
      <c r="CT30" s="611"/>
      <c r="CU30" s="611"/>
      <c r="CV30" s="611"/>
      <c r="CW30" s="611"/>
      <c r="CX30" s="611"/>
      <c r="CY30" s="612"/>
      <c r="CZ30" s="615">
        <v>10</v>
      </c>
      <c r="DA30" s="643"/>
      <c r="DB30" s="643"/>
      <c r="DC30" s="645"/>
      <c r="DD30" s="619">
        <v>1872483</v>
      </c>
      <c r="DE30" s="611"/>
      <c r="DF30" s="611"/>
      <c r="DG30" s="611"/>
      <c r="DH30" s="611"/>
      <c r="DI30" s="611"/>
      <c r="DJ30" s="611"/>
      <c r="DK30" s="612"/>
      <c r="DL30" s="619">
        <v>1864627</v>
      </c>
      <c r="DM30" s="611"/>
      <c r="DN30" s="611"/>
      <c r="DO30" s="611"/>
      <c r="DP30" s="611"/>
      <c r="DQ30" s="611"/>
      <c r="DR30" s="611"/>
      <c r="DS30" s="611"/>
      <c r="DT30" s="611"/>
      <c r="DU30" s="611"/>
      <c r="DV30" s="612"/>
      <c r="DW30" s="615">
        <v>19.2</v>
      </c>
      <c r="DX30" s="643"/>
      <c r="DY30" s="643"/>
      <c r="DZ30" s="643"/>
      <c r="EA30" s="643"/>
      <c r="EB30" s="643"/>
      <c r="EC30" s="644"/>
    </row>
    <row r="31" spans="2:133" ht="11.25" customHeight="1" x14ac:dyDescent="0.15">
      <c r="B31" s="623" t="s">
        <v>314</v>
      </c>
      <c r="C31" s="624"/>
      <c r="D31" s="624"/>
      <c r="E31" s="624"/>
      <c r="F31" s="624"/>
      <c r="G31" s="624"/>
      <c r="H31" s="624"/>
      <c r="I31" s="624"/>
      <c r="J31" s="624"/>
      <c r="K31" s="624"/>
      <c r="L31" s="624"/>
      <c r="M31" s="624"/>
      <c r="N31" s="624"/>
      <c r="O31" s="624"/>
      <c r="P31" s="624"/>
      <c r="Q31" s="625"/>
      <c r="R31" s="610" t="s">
        <v>176</v>
      </c>
      <c r="S31" s="611"/>
      <c r="T31" s="611"/>
      <c r="U31" s="611"/>
      <c r="V31" s="611"/>
      <c r="W31" s="611"/>
      <c r="X31" s="611"/>
      <c r="Y31" s="612"/>
      <c r="Z31" s="613" t="s">
        <v>175</v>
      </c>
      <c r="AA31" s="613"/>
      <c r="AB31" s="613"/>
      <c r="AC31" s="613"/>
      <c r="AD31" s="614" t="s">
        <v>241</v>
      </c>
      <c r="AE31" s="614"/>
      <c r="AF31" s="614"/>
      <c r="AG31" s="614"/>
      <c r="AH31" s="614"/>
      <c r="AI31" s="614"/>
      <c r="AJ31" s="614"/>
      <c r="AK31" s="614"/>
      <c r="AL31" s="615" t="s">
        <v>241</v>
      </c>
      <c r="AM31" s="616"/>
      <c r="AN31" s="616"/>
      <c r="AO31" s="617"/>
      <c r="AP31" s="654" t="s">
        <v>315</v>
      </c>
      <c r="AQ31" s="655"/>
      <c r="AR31" s="655"/>
      <c r="AS31" s="655"/>
      <c r="AT31" s="660" t="s">
        <v>316</v>
      </c>
      <c r="AU31" s="212"/>
      <c r="AV31" s="212"/>
      <c r="AW31" s="212"/>
      <c r="AX31" s="596" t="s">
        <v>188</v>
      </c>
      <c r="AY31" s="597"/>
      <c r="AZ31" s="597"/>
      <c r="BA31" s="597"/>
      <c r="BB31" s="597"/>
      <c r="BC31" s="597"/>
      <c r="BD31" s="597"/>
      <c r="BE31" s="597"/>
      <c r="BF31" s="598"/>
      <c r="BG31" s="663">
        <v>99.3</v>
      </c>
      <c r="BH31" s="664"/>
      <c r="BI31" s="664"/>
      <c r="BJ31" s="664"/>
      <c r="BK31" s="664"/>
      <c r="BL31" s="664"/>
      <c r="BM31" s="605">
        <v>97.4</v>
      </c>
      <c r="BN31" s="664"/>
      <c r="BO31" s="664"/>
      <c r="BP31" s="664"/>
      <c r="BQ31" s="665"/>
      <c r="BR31" s="663">
        <v>99.4</v>
      </c>
      <c r="BS31" s="664"/>
      <c r="BT31" s="664"/>
      <c r="BU31" s="664"/>
      <c r="BV31" s="664"/>
      <c r="BW31" s="664"/>
      <c r="BX31" s="605">
        <v>97.4</v>
      </c>
      <c r="BY31" s="664"/>
      <c r="BZ31" s="664"/>
      <c r="CA31" s="664"/>
      <c r="CB31" s="665"/>
      <c r="CD31" s="650"/>
      <c r="CE31" s="651"/>
      <c r="CF31" s="607" t="s">
        <v>317</v>
      </c>
      <c r="CG31" s="608"/>
      <c r="CH31" s="608"/>
      <c r="CI31" s="608"/>
      <c r="CJ31" s="608"/>
      <c r="CK31" s="608"/>
      <c r="CL31" s="608"/>
      <c r="CM31" s="608"/>
      <c r="CN31" s="608"/>
      <c r="CO31" s="608"/>
      <c r="CP31" s="608"/>
      <c r="CQ31" s="609"/>
      <c r="CR31" s="610">
        <v>52020</v>
      </c>
      <c r="CS31" s="641"/>
      <c r="CT31" s="641"/>
      <c r="CU31" s="641"/>
      <c r="CV31" s="641"/>
      <c r="CW31" s="641"/>
      <c r="CX31" s="641"/>
      <c r="CY31" s="642"/>
      <c r="CZ31" s="615">
        <v>0.3</v>
      </c>
      <c r="DA31" s="643"/>
      <c r="DB31" s="643"/>
      <c r="DC31" s="645"/>
      <c r="DD31" s="619">
        <v>52006</v>
      </c>
      <c r="DE31" s="641"/>
      <c r="DF31" s="641"/>
      <c r="DG31" s="641"/>
      <c r="DH31" s="641"/>
      <c r="DI31" s="641"/>
      <c r="DJ31" s="641"/>
      <c r="DK31" s="642"/>
      <c r="DL31" s="619">
        <v>52006</v>
      </c>
      <c r="DM31" s="641"/>
      <c r="DN31" s="641"/>
      <c r="DO31" s="641"/>
      <c r="DP31" s="641"/>
      <c r="DQ31" s="641"/>
      <c r="DR31" s="641"/>
      <c r="DS31" s="641"/>
      <c r="DT31" s="641"/>
      <c r="DU31" s="641"/>
      <c r="DV31" s="642"/>
      <c r="DW31" s="615">
        <v>0.5</v>
      </c>
      <c r="DX31" s="643"/>
      <c r="DY31" s="643"/>
      <c r="DZ31" s="643"/>
      <c r="EA31" s="643"/>
      <c r="EB31" s="643"/>
      <c r="EC31" s="644"/>
    </row>
    <row r="32" spans="2:133" ht="11.25" customHeight="1" x14ac:dyDescent="0.15">
      <c r="B32" s="607" t="s">
        <v>318</v>
      </c>
      <c r="C32" s="608"/>
      <c r="D32" s="608"/>
      <c r="E32" s="608"/>
      <c r="F32" s="608"/>
      <c r="G32" s="608"/>
      <c r="H32" s="608"/>
      <c r="I32" s="608"/>
      <c r="J32" s="608"/>
      <c r="K32" s="608"/>
      <c r="L32" s="608"/>
      <c r="M32" s="608"/>
      <c r="N32" s="608"/>
      <c r="O32" s="608"/>
      <c r="P32" s="608"/>
      <c r="Q32" s="609"/>
      <c r="R32" s="610">
        <v>1304339</v>
      </c>
      <c r="S32" s="611"/>
      <c r="T32" s="611"/>
      <c r="U32" s="611"/>
      <c r="V32" s="611"/>
      <c r="W32" s="611"/>
      <c r="X32" s="611"/>
      <c r="Y32" s="612"/>
      <c r="Z32" s="613">
        <v>6.2</v>
      </c>
      <c r="AA32" s="613"/>
      <c r="AB32" s="613"/>
      <c r="AC32" s="613"/>
      <c r="AD32" s="614" t="s">
        <v>241</v>
      </c>
      <c r="AE32" s="614"/>
      <c r="AF32" s="614"/>
      <c r="AG32" s="614"/>
      <c r="AH32" s="614"/>
      <c r="AI32" s="614"/>
      <c r="AJ32" s="614"/>
      <c r="AK32" s="614"/>
      <c r="AL32" s="615" t="s">
        <v>241</v>
      </c>
      <c r="AM32" s="616"/>
      <c r="AN32" s="616"/>
      <c r="AO32" s="617"/>
      <c r="AP32" s="656"/>
      <c r="AQ32" s="657"/>
      <c r="AR32" s="657"/>
      <c r="AS32" s="657"/>
      <c r="AT32" s="661"/>
      <c r="AU32" s="208" t="s">
        <v>319</v>
      </c>
      <c r="AX32" s="607" t="s">
        <v>320</v>
      </c>
      <c r="AY32" s="608"/>
      <c r="AZ32" s="608"/>
      <c r="BA32" s="608"/>
      <c r="BB32" s="608"/>
      <c r="BC32" s="608"/>
      <c r="BD32" s="608"/>
      <c r="BE32" s="608"/>
      <c r="BF32" s="609"/>
      <c r="BG32" s="666">
        <v>99.4</v>
      </c>
      <c r="BH32" s="641"/>
      <c r="BI32" s="641"/>
      <c r="BJ32" s="641"/>
      <c r="BK32" s="641"/>
      <c r="BL32" s="641"/>
      <c r="BM32" s="616">
        <v>98.1</v>
      </c>
      <c r="BN32" s="641"/>
      <c r="BO32" s="641"/>
      <c r="BP32" s="641"/>
      <c r="BQ32" s="667"/>
      <c r="BR32" s="666">
        <v>99.5</v>
      </c>
      <c r="BS32" s="641"/>
      <c r="BT32" s="641"/>
      <c r="BU32" s="641"/>
      <c r="BV32" s="641"/>
      <c r="BW32" s="641"/>
      <c r="BX32" s="616">
        <v>98.1</v>
      </c>
      <c r="BY32" s="641"/>
      <c r="BZ32" s="641"/>
      <c r="CA32" s="641"/>
      <c r="CB32" s="667"/>
      <c r="CD32" s="652"/>
      <c r="CE32" s="653"/>
      <c r="CF32" s="607" t="s">
        <v>321</v>
      </c>
      <c r="CG32" s="608"/>
      <c r="CH32" s="608"/>
      <c r="CI32" s="608"/>
      <c r="CJ32" s="608"/>
      <c r="CK32" s="608"/>
      <c r="CL32" s="608"/>
      <c r="CM32" s="608"/>
      <c r="CN32" s="608"/>
      <c r="CO32" s="608"/>
      <c r="CP32" s="608"/>
      <c r="CQ32" s="609"/>
      <c r="CR32" s="610">
        <v>5</v>
      </c>
      <c r="CS32" s="611"/>
      <c r="CT32" s="611"/>
      <c r="CU32" s="611"/>
      <c r="CV32" s="611"/>
      <c r="CW32" s="611"/>
      <c r="CX32" s="611"/>
      <c r="CY32" s="612"/>
      <c r="CZ32" s="615">
        <v>0</v>
      </c>
      <c r="DA32" s="643"/>
      <c r="DB32" s="643"/>
      <c r="DC32" s="645"/>
      <c r="DD32" s="619">
        <v>5</v>
      </c>
      <c r="DE32" s="611"/>
      <c r="DF32" s="611"/>
      <c r="DG32" s="611"/>
      <c r="DH32" s="611"/>
      <c r="DI32" s="611"/>
      <c r="DJ32" s="611"/>
      <c r="DK32" s="612"/>
      <c r="DL32" s="619">
        <v>5</v>
      </c>
      <c r="DM32" s="611"/>
      <c r="DN32" s="611"/>
      <c r="DO32" s="611"/>
      <c r="DP32" s="611"/>
      <c r="DQ32" s="611"/>
      <c r="DR32" s="611"/>
      <c r="DS32" s="611"/>
      <c r="DT32" s="611"/>
      <c r="DU32" s="611"/>
      <c r="DV32" s="612"/>
      <c r="DW32" s="615">
        <v>0</v>
      </c>
      <c r="DX32" s="643"/>
      <c r="DY32" s="643"/>
      <c r="DZ32" s="643"/>
      <c r="EA32" s="643"/>
      <c r="EB32" s="643"/>
      <c r="EC32" s="644"/>
    </row>
    <row r="33" spans="2:133" ht="11.25" customHeight="1" x14ac:dyDescent="0.15">
      <c r="B33" s="607" t="s">
        <v>322</v>
      </c>
      <c r="C33" s="608"/>
      <c r="D33" s="608"/>
      <c r="E33" s="608"/>
      <c r="F33" s="608"/>
      <c r="G33" s="608"/>
      <c r="H33" s="608"/>
      <c r="I33" s="608"/>
      <c r="J33" s="608"/>
      <c r="K33" s="608"/>
      <c r="L33" s="608"/>
      <c r="M33" s="608"/>
      <c r="N33" s="608"/>
      <c r="O33" s="608"/>
      <c r="P33" s="608"/>
      <c r="Q33" s="609"/>
      <c r="R33" s="610">
        <v>35635</v>
      </c>
      <c r="S33" s="611"/>
      <c r="T33" s="611"/>
      <c r="U33" s="611"/>
      <c r="V33" s="611"/>
      <c r="W33" s="611"/>
      <c r="X33" s="611"/>
      <c r="Y33" s="612"/>
      <c r="Z33" s="613">
        <v>0.2</v>
      </c>
      <c r="AA33" s="613"/>
      <c r="AB33" s="613"/>
      <c r="AC33" s="613"/>
      <c r="AD33" s="614">
        <v>7967</v>
      </c>
      <c r="AE33" s="614"/>
      <c r="AF33" s="614"/>
      <c r="AG33" s="614"/>
      <c r="AH33" s="614"/>
      <c r="AI33" s="614"/>
      <c r="AJ33" s="614"/>
      <c r="AK33" s="614"/>
      <c r="AL33" s="615">
        <v>0.1</v>
      </c>
      <c r="AM33" s="616"/>
      <c r="AN33" s="616"/>
      <c r="AO33" s="617"/>
      <c r="AP33" s="658"/>
      <c r="AQ33" s="659"/>
      <c r="AR33" s="659"/>
      <c r="AS33" s="659"/>
      <c r="AT33" s="662"/>
      <c r="AU33" s="213"/>
      <c r="AV33" s="213"/>
      <c r="AW33" s="213"/>
      <c r="AX33" s="631" t="s">
        <v>323</v>
      </c>
      <c r="AY33" s="632"/>
      <c r="AZ33" s="632"/>
      <c r="BA33" s="632"/>
      <c r="BB33" s="632"/>
      <c r="BC33" s="632"/>
      <c r="BD33" s="632"/>
      <c r="BE33" s="632"/>
      <c r="BF33" s="633"/>
      <c r="BG33" s="668">
        <v>99.2</v>
      </c>
      <c r="BH33" s="669"/>
      <c r="BI33" s="669"/>
      <c r="BJ33" s="669"/>
      <c r="BK33" s="669"/>
      <c r="BL33" s="669"/>
      <c r="BM33" s="670">
        <v>96.4</v>
      </c>
      <c r="BN33" s="669"/>
      <c r="BO33" s="669"/>
      <c r="BP33" s="669"/>
      <c r="BQ33" s="671"/>
      <c r="BR33" s="668">
        <v>99.2</v>
      </c>
      <c r="BS33" s="669"/>
      <c r="BT33" s="669"/>
      <c r="BU33" s="669"/>
      <c r="BV33" s="669"/>
      <c r="BW33" s="669"/>
      <c r="BX33" s="670">
        <v>96.5</v>
      </c>
      <c r="BY33" s="669"/>
      <c r="BZ33" s="669"/>
      <c r="CA33" s="669"/>
      <c r="CB33" s="671"/>
      <c r="CD33" s="607" t="s">
        <v>324</v>
      </c>
      <c r="CE33" s="608"/>
      <c r="CF33" s="608"/>
      <c r="CG33" s="608"/>
      <c r="CH33" s="608"/>
      <c r="CI33" s="608"/>
      <c r="CJ33" s="608"/>
      <c r="CK33" s="608"/>
      <c r="CL33" s="608"/>
      <c r="CM33" s="608"/>
      <c r="CN33" s="608"/>
      <c r="CO33" s="608"/>
      <c r="CP33" s="608"/>
      <c r="CQ33" s="609"/>
      <c r="CR33" s="610">
        <v>9530950</v>
      </c>
      <c r="CS33" s="641"/>
      <c r="CT33" s="641"/>
      <c r="CU33" s="641"/>
      <c r="CV33" s="641"/>
      <c r="CW33" s="641"/>
      <c r="CX33" s="641"/>
      <c r="CY33" s="642"/>
      <c r="CZ33" s="615">
        <v>48.8</v>
      </c>
      <c r="DA33" s="643"/>
      <c r="DB33" s="643"/>
      <c r="DC33" s="645"/>
      <c r="DD33" s="619">
        <v>7844800</v>
      </c>
      <c r="DE33" s="641"/>
      <c r="DF33" s="641"/>
      <c r="DG33" s="641"/>
      <c r="DH33" s="641"/>
      <c r="DI33" s="641"/>
      <c r="DJ33" s="641"/>
      <c r="DK33" s="642"/>
      <c r="DL33" s="619">
        <v>4211540</v>
      </c>
      <c r="DM33" s="641"/>
      <c r="DN33" s="641"/>
      <c r="DO33" s="641"/>
      <c r="DP33" s="641"/>
      <c r="DQ33" s="641"/>
      <c r="DR33" s="641"/>
      <c r="DS33" s="641"/>
      <c r="DT33" s="641"/>
      <c r="DU33" s="641"/>
      <c r="DV33" s="642"/>
      <c r="DW33" s="615">
        <v>43.3</v>
      </c>
      <c r="DX33" s="643"/>
      <c r="DY33" s="643"/>
      <c r="DZ33" s="643"/>
      <c r="EA33" s="643"/>
      <c r="EB33" s="643"/>
      <c r="EC33" s="644"/>
    </row>
    <row r="34" spans="2:133" ht="11.25" customHeight="1" x14ac:dyDescent="0.15">
      <c r="B34" s="607" t="s">
        <v>325</v>
      </c>
      <c r="C34" s="608"/>
      <c r="D34" s="608"/>
      <c r="E34" s="608"/>
      <c r="F34" s="608"/>
      <c r="G34" s="608"/>
      <c r="H34" s="608"/>
      <c r="I34" s="608"/>
      <c r="J34" s="608"/>
      <c r="K34" s="608"/>
      <c r="L34" s="608"/>
      <c r="M34" s="608"/>
      <c r="N34" s="608"/>
      <c r="O34" s="608"/>
      <c r="P34" s="608"/>
      <c r="Q34" s="609"/>
      <c r="R34" s="610">
        <v>2191017</v>
      </c>
      <c r="S34" s="611"/>
      <c r="T34" s="611"/>
      <c r="U34" s="611"/>
      <c r="V34" s="611"/>
      <c r="W34" s="611"/>
      <c r="X34" s="611"/>
      <c r="Y34" s="612"/>
      <c r="Z34" s="613">
        <v>10.4</v>
      </c>
      <c r="AA34" s="613"/>
      <c r="AB34" s="613"/>
      <c r="AC34" s="613"/>
      <c r="AD34" s="614" t="s">
        <v>176</v>
      </c>
      <c r="AE34" s="614"/>
      <c r="AF34" s="614"/>
      <c r="AG34" s="614"/>
      <c r="AH34" s="614"/>
      <c r="AI34" s="614"/>
      <c r="AJ34" s="614"/>
      <c r="AK34" s="614"/>
      <c r="AL34" s="615" t="s">
        <v>176</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326</v>
      </c>
      <c r="CE34" s="608"/>
      <c r="CF34" s="608"/>
      <c r="CG34" s="608"/>
      <c r="CH34" s="608"/>
      <c r="CI34" s="608"/>
      <c r="CJ34" s="608"/>
      <c r="CK34" s="608"/>
      <c r="CL34" s="608"/>
      <c r="CM34" s="608"/>
      <c r="CN34" s="608"/>
      <c r="CO34" s="608"/>
      <c r="CP34" s="608"/>
      <c r="CQ34" s="609"/>
      <c r="CR34" s="610">
        <v>2687488</v>
      </c>
      <c r="CS34" s="611"/>
      <c r="CT34" s="611"/>
      <c r="CU34" s="611"/>
      <c r="CV34" s="611"/>
      <c r="CW34" s="611"/>
      <c r="CX34" s="611"/>
      <c r="CY34" s="612"/>
      <c r="CZ34" s="615">
        <v>13.8</v>
      </c>
      <c r="DA34" s="643"/>
      <c r="DB34" s="643"/>
      <c r="DC34" s="645"/>
      <c r="DD34" s="619">
        <v>1988033</v>
      </c>
      <c r="DE34" s="611"/>
      <c r="DF34" s="611"/>
      <c r="DG34" s="611"/>
      <c r="DH34" s="611"/>
      <c r="DI34" s="611"/>
      <c r="DJ34" s="611"/>
      <c r="DK34" s="612"/>
      <c r="DL34" s="619">
        <v>1426419</v>
      </c>
      <c r="DM34" s="611"/>
      <c r="DN34" s="611"/>
      <c r="DO34" s="611"/>
      <c r="DP34" s="611"/>
      <c r="DQ34" s="611"/>
      <c r="DR34" s="611"/>
      <c r="DS34" s="611"/>
      <c r="DT34" s="611"/>
      <c r="DU34" s="611"/>
      <c r="DV34" s="612"/>
      <c r="DW34" s="615">
        <v>14.7</v>
      </c>
      <c r="DX34" s="643"/>
      <c r="DY34" s="643"/>
      <c r="DZ34" s="643"/>
      <c r="EA34" s="643"/>
      <c r="EB34" s="643"/>
      <c r="EC34" s="644"/>
    </row>
    <row r="35" spans="2:133" ht="11.25" customHeight="1" x14ac:dyDescent="0.15">
      <c r="B35" s="607" t="s">
        <v>327</v>
      </c>
      <c r="C35" s="608"/>
      <c r="D35" s="608"/>
      <c r="E35" s="608"/>
      <c r="F35" s="608"/>
      <c r="G35" s="608"/>
      <c r="H35" s="608"/>
      <c r="I35" s="608"/>
      <c r="J35" s="608"/>
      <c r="K35" s="608"/>
      <c r="L35" s="608"/>
      <c r="M35" s="608"/>
      <c r="N35" s="608"/>
      <c r="O35" s="608"/>
      <c r="P35" s="608"/>
      <c r="Q35" s="609"/>
      <c r="R35" s="610">
        <v>471516</v>
      </c>
      <c r="S35" s="611"/>
      <c r="T35" s="611"/>
      <c r="U35" s="611"/>
      <c r="V35" s="611"/>
      <c r="W35" s="611"/>
      <c r="X35" s="611"/>
      <c r="Y35" s="612"/>
      <c r="Z35" s="613">
        <v>2.2000000000000002</v>
      </c>
      <c r="AA35" s="613"/>
      <c r="AB35" s="613"/>
      <c r="AC35" s="613"/>
      <c r="AD35" s="614" t="s">
        <v>176</v>
      </c>
      <c r="AE35" s="614"/>
      <c r="AF35" s="614"/>
      <c r="AG35" s="614"/>
      <c r="AH35" s="614"/>
      <c r="AI35" s="614"/>
      <c r="AJ35" s="614"/>
      <c r="AK35" s="614"/>
      <c r="AL35" s="615" t="s">
        <v>176</v>
      </c>
      <c r="AM35" s="616"/>
      <c r="AN35" s="616"/>
      <c r="AO35" s="617"/>
      <c r="AP35" s="218"/>
      <c r="AQ35" s="592" t="s">
        <v>328</v>
      </c>
      <c r="AR35" s="593"/>
      <c r="AS35" s="593"/>
      <c r="AT35" s="593"/>
      <c r="AU35" s="593"/>
      <c r="AV35" s="593"/>
      <c r="AW35" s="593"/>
      <c r="AX35" s="593"/>
      <c r="AY35" s="593"/>
      <c r="AZ35" s="593"/>
      <c r="BA35" s="593"/>
      <c r="BB35" s="593"/>
      <c r="BC35" s="593"/>
      <c r="BD35" s="593"/>
      <c r="BE35" s="593"/>
      <c r="BF35" s="594"/>
      <c r="BG35" s="592" t="s">
        <v>329</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330</v>
      </c>
      <c r="CE35" s="608"/>
      <c r="CF35" s="608"/>
      <c r="CG35" s="608"/>
      <c r="CH35" s="608"/>
      <c r="CI35" s="608"/>
      <c r="CJ35" s="608"/>
      <c r="CK35" s="608"/>
      <c r="CL35" s="608"/>
      <c r="CM35" s="608"/>
      <c r="CN35" s="608"/>
      <c r="CO35" s="608"/>
      <c r="CP35" s="608"/>
      <c r="CQ35" s="609"/>
      <c r="CR35" s="610">
        <v>512822</v>
      </c>
      <c r="CS35" s="641"/>
      <c r="CT35" s="641"/>
      <c r="CU35" s="641"/>
      <c r="CV35" s="641"/>
      <c r="CW35" s="641"/>
      <c r="CX35" s="641"/>
      <c r="CY35" s="642"/>
      <c r="CZ35" s="615">
        <v>2.6</v>
      </c>
      <c r="DA35" s="643"/>
      <c r="DB35" s="643"/>
      <c r="DC35" s="645"/>
      <c r="DD35" s="619">
        <v>289128</v>
      </c>
      <c r="DE35" s="641"/>
      <c r="DF35" s="641"/>
      <c r="DG35" s="641"/>
      <c r="DH35" s="641"/>
      <c r="DI35" s="641"/>
      <c r="DJ35" s="641"/>
      <c r="DK35" s="642"/>
      <c r="DL35" s="619">
        <v>134191</v>
      </c>
      <c r="DM35" s="641"/>
      <c r="DN35" s="641"/>
      <c r="DO35" s="641"/>
      <c r="DP35" s="641"/>
      <c r="DQ35" s="641"/>
      <c r="DR35" s="641"/>
      <c r="DS35" s="641"/>
      <c r="DT35" s="641"/>
      <c r="DU35" s="641"/>
      <c r="DV35" s="642"/>
      <c r="DW35" s="615">
        <v>1.4</v>
      </c>
      <c r="DX35" s="643"/>
      <c r="DY35" s="643"/>
      <c r="DZ35" s="643"/>
      <c r="EA35" s="643"/>
      <c r="EB35" s="643"/>
      <c r="EC35" s="644"/>
    </row>
    <row r="36" spans="2:133" ht="11.25" customHeight="1" x14ac:dyDescent="0.15">
      <c r="B36" s="607" t="s">
        <v>331</v>
      </c>
      <c r="C36" s="608"/>
      <c r="D36" s="608"/>
      <c r="E36" s="608"/>
      <c r="F36" s="608"/>
      <c r="G36" s="608"/>
      <c r="H36" s="608"/>
      <c r="I36" s="608"/>
      <c r="J36" s="608"/>
      <c r="K36" s="608"/>
      <c r="L36" s="608"/>
      <c r="M36" s="608"/>
      <c r="N36" s="608"/>
      <c r="O36" s="608"/>
      <c r="P36" s="608"/>
      <c r="Q36" s="609"/>
      <c r="R36" s="610">
        <v>1660328</v>
      </c>
      <c r="S36" s="611"/>
      <c r="T36" s="611"/>
      <c r="U36" s="611"/>
      <c r="V36" s="611"/>
      <c r="W36" s="611"/>
      <c r="X36" s="611"/>
      <c r="Y36" s="612"/>
      <c r="Z36" s="613">
        <v>7.9</v>
      </c>
      <c r="AA36" s="613"/>
      <c r="AB36" s="613"/>
      <c r="AC36" s="613"/>
      <c r="AD36" s="614" t="s">
        <v>241</v>
      </c>
      <c r="AE36" s="614"/>
      <c r="AF36" s="614"/>
      <c r="AG36" s="614"/>
      <c r="AH36" s="614"/>
      <c r="AI36" s="614"/>
      <c r="AJ36" s="614"/>
      <c r="AK36" s="614"/>
      <c r="AL36" s="615" t="s">
        <v>241</v>
      </c>
      <c r="AM36" s="616"/>
      <c r="AN36" s="616"/>
      <c r="AO36" s="617"/>
      <c r="AP36" s="218"/>
      <c r="AQ36" s="672" t="s">
        <v>332</v>
      </c>
      <c r="AR36" s="673"/>
      <c r="AS36" s="673"/>
      <c r="AT36" s="673"/>
      <c r="AU36" s="673"/>
      <c r="AV36" s="673"/>
      <c r="AW36" s="673"/>
      <c r="AX36" s="673"/>
      <c r="AY36" s="674"/>
      <c r="AZ36" s="599">
        <v>2029882</v>
      </c>
      <c r="BA36" s="600"/>
      <c r="BB36" s="600"/>
      <c r="BC36" s="600"/>
      <c r="BD36" s="600"/>
      <c r="BE36" s="600"/>
      <c r="BF36" s="675"/>
      <c r="BG36" s="596" t="s">
        <v>333</v>
      </c>
      <c r="BH36" s="597"/>
      <c r="BI36" s="597"/>
      <c r="BJ36" s="597"/>
      <c r="BK36" s="597"/>
      <c r="BL36" s="597"/>
      <c r="BM36" s="597"/>
      <c r="BN36" s="597"/>
      <c r="BO36" s="597"/>
      <c r="BP36" s="597"/>
      <c r="BQ36" s="597"/>
      <c r="BR36" s="597"/>
      <c r="BS36" s="597"/>
      <c r="BT36" s="597"/>
      <c r="BU36" s="598"/>
      <c r="BV36" s="599">
        <v>123319</v>
      </c>
      <c r="BW36" s="600"/>
      <c r="BX36" s="600"/>
      <c r="BY36" s="600"/>
      <c r="BZ36" s="600"/>
      <c r="CA36" s="600"/>
      <c r="CB36" s="675"/>
      <c r="CD36" s="607" t="s">
        <v>334</v>
      </c>
      <c r="CE36" s="608"/>
      <c r="CF36" s="608"/>
      <c r="CG36" s="608"/>
      <c r="CH36" s="608"/>
      <c r="CI36" s="608"/>
      <c r="CJ36" s="608"/>
      <c r="CK36" s="608"/>
      <c r="CL36" s="608"/>
      <c r="CM36" s="608"/>
      <c r="CN36" s="608"/>
      <c r="CO36" s="608"/>
      <c r="CP36" s="608"/>
      <c r="CQ36" s="609"/>
      <c r="CR36" s="610">
        <v>3914928</v>
      </c>
      <c r="CS36" s="611"/>
      <c r="CT36" s="611"/>
      <c r="CU36" s="611"/>
      <c r="CV36" s="611"/>
      <c r="CW36" s="611"/>
      <c r="CX36" s="611"/>
      <c r="CY36" s="612"/>
      <c r="CZ36" s="615">
        <v>20</v>
      </c>
      <c r="DA36" s="643"/>
      <c r="DB36" s="643"/>
      <c r="DC36" s="645"/>
      <c r="DD36" s="619">
        <v>3538832</v>
      </c>
      <c r="DE36" s="611"/>
      <c r="DF36" s="611"/>
      <c r="DG36" s="611"/>
      <c r="DH36" s="611"/>
      <c r="DI36" s="611"/>
      <c r="DJ36" s="611"/>
      <c r="DK36" s="612"/>
      <c r="DL36" s="619">
        <v>1713283</v>
      </c>
      <c r="DM36" s="611"/>
      <c r="DN36" s="611"/>
      <c r="DO36" s="611"/>
      <c r="DP36" s="611"/>
      <c r="DQ36" s="611"/>
      <c r="DR36" s="611"/>
      <c r="DS36" s="611"/>
      <c r="DT36" s="611"/>
      <c r="DU36" s="611"/>
      <c r="DV36" s="612"/>
      <c r="DW36" s="615">
        <v>17.600000000000001</v>
      </c>
      <c r="DX36" s="643"/>
      <c r="DY36" s="643"/>
      <c r="DZ36" s="643"/>
      <c r="EA36" s="643"/>
      <c r="EB36" s="643"/>
      <c r="EC36" s="644"/>
    </row>
    <row r="37" spans="2:133" ht="11.25" customHeight="1" x14ac:dyDescent="0.15">
      <c r="B37" s="607" t="s">
        <v>335</v>
      </c>
      <c r="C37" s="608"/>
      <c r="D37" s="608"/>
      <c r="E37" s="608"/>
      <c r="F37" s="608"/>
      <c r="G37" s="608"/>
      <c r="H37" s="608"/>
      <c r="I37" s="608"/>
      <c r="J37" s="608"/>
      <c r="K37" s="608"/>
      <c r="L37" s="608"/>
      <c r="M37" s="608"/>
      <c r="N37" s="608"/>
      <c r="O37" s="608"/>
      <c r="P37" s="608"/>
      <c r="Q37" s="609"/>
      <c r="R37" s="610">
        <v>493080</v>
      </c>
      <c r="S37" s="611"/>
      <c r="T37" s="611"/>
      <c r="U37" s="611"/>
      <c r="V37" s="611"/>
      <c r="W37" s="611"/>
      <c r="X37" s="611"/>
      <c r="Y37" s="612"/>
      <c r="Z37" s="613">
        <v>2.4</v>
      </c>
      <c r="AA37" s="613"/>
      <c r="AB37" s="613"/>
      <c r="AC37" s="613"/>
      <c r="AD37" s="614">
        <v>38</v>
      </c>
      <c r="AE37" s="614"/>
      <c r="AF37" s="614"/>
      <c r="AG37" s="614"/>
      <c r="AH37" s="614"/>
      <c r="AI37" s="614"/>
      <c r="AJ37" s="614"/>
      <c r="AK37" s="614"/>
      <c r="AL37" s="615">
        <v>0</v>
      </c>
      <c r="AM37" s="616"/>
      <c r="AN37" s="616"/>
      <c r="AO37" s="617"/>
      <c r="AQ37" s="676" t="s">
        <v>336</v>
      </c>
      <c r="AR37" s="677"/>
      <c r="AS37" s="677"/>
      <c r="AT37" s="677"/>
      <c r="AU37" s="677"/>
      <c r="AV37" s="677"/>
      <c r="AW37" s="677"/>
      <c r="AX37" s="677"/>
      <c r="AY37" s="678"/>
      <c r="AZ37" s="610">
        <v>752175</v>
      </c>
      <c r="BA37" s="611"/>
      <c r="BB37" s="611"/>
      <c r="BC37" s="611"/>
      <c r="BD37" s="641"/>
      <c r="BE37" s="641"/>
      <c r="BF37" s="667"/>
      <c r="BG37" s="607" t="s">
        <v>337</v>
      </c>
      <c r="BH37" s="608"/>
      <c r="BI37" s="608"/>
      <c r="BJ37" s="608"/>
      <c r="BK37" s="608"/>
      <c r="BL37" s="608"/>
      <c r="BM37" s="608"/>
      <c r="BN37" s="608"/>
      <c r="BO37" s="608"/>
      <c r="BP37" s="608"/>
      <c r="BQ37" s="608"/>
      <c r="BR37" s="608"/>
      <c r="BS37" s="608"/>
      <c r="BT37" s="608"/>
      <c r="BU37" s="609"/>
      <c r="BV37" s="610">
        <v>80165</v>
      </c>
      <c r="BW37" s="611"/>
      <c r="BX37" s="611"/>
      <c r="BY37" s="611"/>
      <c r="BZ37" s="611"/>
      <c r="CA37" s="611"/>
      <c r="CB37" s="620"/>
      <c r="CD37" s="607" t="s">
        <v>338</v>
      </c>
      <c r="CE37" s="608"/>
      <c r="CF37" s="608"/>
      <c r="CG37" s="608"/>
      <c r="CH37" s="608"/>
      <c r="CI37" s="608"/>
      <c r="CJ37" s="608"/>
      <c r="CK37" s="608"/>
      <c r="CL37" s="608"/>
      <c r="CM37" s="608"/>
      <c r="CN37" s="608"/>
      <c r="CO37" s="608"/>
      <c r="CP37" s="608"/>
      <c r="CQ37" s="609"/>
      <c r="CR37" s="610">
        <v>807740</v>
      </c>
      <c r="CS37" s="641"/>
      <c r="CT37" s="641"/>
      <c r="CU37" s="641"/>
      <c r="CV37" s="641"/>
      <c r="CW37" s="641"/>
      <c r="CX37" s="641"/>
      <c r="CY37" s="642"/>
      <c r="CZ37" s="615">
        <v>4.0999999999999996</v>
      </c>
      <c r="DA37" s="643"/>
      <c r="DB37" s="643"/>
      <c r="DC37" s="645"/>
      <c r="DD37" s="619">
        <v>807740</v>
      </c>
      <c r="DE37" s="641"/>
      <c r="DF37" s="641"/>
      <c r="DG37" s="641"/>
      <c r="DH37" s="641"/>
      <c r="DI37" s="641"/>
      <c r="DJ37" s="641"/>
      <c r="DK37" s="642"/>
      <c r="DL37" s="619">
        <v>805184</v>
      </c>
      <c r="DM37" s="641"/>
      <c r="DN37" s="641"/>
      <c r="DO37" s="641"/>
      <c r="DP37" s="641"/>
      <c r="DQ37" s="641"/>
      <c r="DR37" s="641"/>
      <c r="DS37" s="641"/>
      <c r="DT37" s="641"/>
      <c r="DU37" s="641"/>
      <c r="DV37" s="642"/>
      <c r="DW37" s="615">
        <v>8.3000000000000007</v>
      </c>
      <c r="DX37" s="643"/>
      <c r="DY37" s="643"/>
      <c r="DZ37" s="643"/>
      <c r="EA37" s="643"/>
      <c r="EB37" s="643"/>
      <c r="EC37" s="644"/>
    </row>
    <row r="38" spans="2:133" ht="11.25" customHeight="1" x14ac:dyDescent="0.15">
      <c r="B38" s="607" t="s">
        <v>339</v>
      </c>
      <c r="C38" s="608"/>
      <c r="D38" s="608"/>
      <c r="E38" s="608"/>
      <c r="F38" s="608"/>
      <c r="G38" s="608"/>
      <c r="H38" s="608"/>
      <c r="I38" s="608"/>
      <c r="J38" s="608"/>
      <c r="K38" s="608"/>
      <c r="L38" s="608"/>
      <c r="M38" s="608"/>
      <c r="N38" s="608"/>
      <c r="O38" s="608"/>
      <c r="P38" s="608"/>
      <c r="Q38" s="609"/>
      <c r="R38" s="610">
        <v>1529700</v>
      </c>
      <c r="S38" s="611"/>
      <c r="T38" s="611"/>
      <c r="U38" s="611"/>
      <c r="V38" s="611"/>
      <c r="W38" s="611"/>
      <c r="X38" s="611"/>
      <c r="Y38" s="612"/>
      <c r="Z38" s="613">
        <v>7.3</v>
      </c>
      <c r="AA38" s="613"/>
      <c r="AB38" s="613"/>
      <c r="AC38" s="613"/>
      <c r="AD38" s="614" t="s">
        <v>256</v>
      </c>
      <c r="AE38" s="614"/>
      <c r="AF38" s="614"/>
      <c r="AG38" s="614"/>
      <c r="AH38" s="614"/>
      <c r="AI38" s="614"/>
      <c r="AJ38" s="614"/>
      <c r="AK38" s="614"/>
      <c r="AL38" s="615" t="s">
        <v>176</v>
      </c>
      <c r="AM38" s="616"/>
      <c r="AN38" s="616"/>
      <c r="AO38" s="617"/>
      <c r="AQ38" s="676" t="s">
        <v>340</v>
      </c>
      <c r="AR38" s="677"/>
      <c r="AS38" s="677"/>
      <c r="AT38" s="677"/>
      <c r="AU38" s="677"/>
      <c r="AV38" s="677"/>
      <c r="AW38" s="677"/>
      <c r="AX38" s="677"/>
      <c r="AY38" s="678"/>
      <c r="AZ38" s="610">
        <v>34286</v>
      </c>
      <c r="BA38" s="611"/>
      <c r="BB38" s="611"/>
      <c r="BC38" s="611"/>
      <c r="BD38" s="641"/>
      <c r="BE38" s="641"/>
      <c r="BF38" s="667"/>
      <c r="BG38" s="607" t="s">
        <v>341</v>
      </c>
      <c r="BH38" s="608"/>
      <c r="BI38" s="608"/>
      <c r="BJ38" s="608"/>
      <c r="BK38" s="608"/>
      <c r="BL38" s="608"/>
      <c r="BM38" s="608"/>
      <c r="BN38" s="608"/>
      <c r="BO38" s="608"/>
      <c r="BP38" s="608"/>
      <c r="BQ38" s="608"/>
      <c r="BR38" s="608"/>
      <c r="BS38" s="608"/>
      <c r="BT38" s="608"/>
      <c r="BU38" s="609"/>
      <c r="BV38" s="610">
        <v>3848</v>
      </c>
      <c r="BW38" s="611"/>
      <c r="BX38" s="611"/>
      <c r="BY38" s="611"/>
      <c r="BZ38" s="611"/>
      <c r="CA38" s="611"/>
      <c r="CB38" s="620"/>
      <c r="CD38" s="607" t="s">
        <v>342</v>
      </c>
      <c r="CE38" s="608"/>
      <c r="CF38" s="608"/>
      <c r="CG38" s="608"/>
      <c r="CH38" s="608"/>
      <c r="CI38" s="608"/>
      <c r="CJ38" s="608"/>
      <c r="CK38" s="608"/>
      <c r="CL38" s="608"/>
      <c r="CM38" s="608"/>
      <c r="CN38" s="608"/>
      <c r="CO38" s="608"/>
      <c r="CP38" s="608"/>
      <c r="CQ38" s="609"/>
      <c r="CR38" s="610">
        <v>1241829</v>
      </c>
      <c r="CS38" s="611"/>
      <c r="CT38" s="611"/>
      <c r="CU38" s="611"/>
      <c r="CV38" s="611"/>
      <c r="CW38" s="611"/>
      <c r="CX38" s="611"/>
      <c r="CY38" s="612"/>
      <c r="CZ38" s="615">
        <v>6.4</v>
      </c>
      <c r="DA38" s="643"/>
      <c r="DB38" s="643"/>
      <c r="DC38" s="645"/>
      <c r="DD38" s="619">
        <v>1031211</v>
      </c>
      <c r="DE38" s="611"/>
      <c r="DF38" s="611"/>
      <c r="DG38" s="611"/>
      <c r="DH38" s="611"/>
      <c r="DI38" s="611"/>
      <c r="DJ38" s="611"/>
      <c r="DK38" s="612"/>
      <c r="DL38" s="619">
        <v>937647</v>
      </c>
      <c r="DM38" s="611"/>
      <c r="DN38" s="611"/>
      <c r="DO38" s="611"/>
      <c r="DP38" s="611"/>
      <c r="DQ38" s="611"/>
      <c r="DR38" s="611"/>
      <c r="DS38" s="611"/>
      <c r="DT38" s="611"/>
      <c r="DU38" s="611"/>
      <c r="DV38" s="612"/>
      <c r="DW38" s="615">
        <v>9.6</v>
      </c>
      <c r="DX38" s="643"/>
      <c r="DY38" s="643"/>
      <c r="DZ38" s="643"/>
      <c r="EA38" s="643"/>
      <c r="EB38" s="643"/>
      <c r="EC38" s="644"/>
    </row>
    <row r="39" spans="2:133" ht="11.25" customHeight="1" x14ac:dyDescent="0.15">
      <c r="B39" s="607" t="s">
        <v>343</v>
      </c>
      <c r="C39" s="608"/>
      <c r="D39" s="608"/>
      <c r="E39" s="608"/>
      <c r="F39" s="608"/>
      <c r="G39" s="608"/>
      <c r="H39" s="608"/>
      <c r="I39" s="608"/>
      <c r="J39" s="608"/>
      <c r="K39" s="608"/>
      <c r="L39" s="608"/>
      <c r="M39" s="608"/>
      <c r="N39" s="608"/>
      <c r="O39" s="608"/>
      <c r="P39" s="608"/>
      <c r="Q39" s="609"/>
      <c r="R39" s="610" t="s">
        <v>241</v>
      </c>
      <c r="S39" s="611"/>
      <c r="T39" s="611"/>
      <c r="U39" s="611"/>
      <c r="V39" s="611"/>
      <c r="W39" s="611"/>
      <c r="X39" s="611"/>
      <c r="Y39" s="612"/>
      <c r="Z39" s="613" t="s">
        <v>241</v>
      </c>
      <c r="AA39" s="613"/>
      <c r="AB39" s="613"/>
      <c r="AC39" s="613"/>
      <c r="AD39" s="614" t="s">
        <v>241</v>
      </c>
      <c r="AE39" s="614"/>
      <c r="AF39" s="614"/>
      <c r="AG39" s="614"/>
      <c r="AH39" s="614"/>
      <c r="AI39" s="614"/>
      <c r="AJ39" s="614"/>
      <c r="AK39" s="614"/>
      <c r="AL39" s="615" t="s">
        <v>176</v>
      </c>
      <c r="AM39" s="616"/>
      <c r="AN39" s="616"/>
      <c r="AO39" s="617"/>
      <c r="AQ39" s="676" t="s">
        <v>344</v>
      </c>
      <c r="AR39" s="677"/>
      <c r="AS39" s="677"/>
      <c r="AT39" s="677"/>
      <c r="AU39" s="677"/>
      <c r="AV39" s="677"/>
      <c r="AW39" s="677"/>
      <c r="AX39" s="677"/>
      <c r="AY39" s="678"/>
      <c r="AZ39" s="610">
        <v>21866</v>
      </c>
      <c r="BA39" s="611"/>
      <c r="BB39" s="611"/>
      <c r="BC39" s="611"/>
      <c r="BD39" s="641"/>
      <c r="BE39" s="641"/>
      <c r="BF39" s="667"/>
      <c r="BG39" s="607" t="s">
        <v>345</v>
      </c>
      <c r="BH39" s="608"/>
      <c r="BI39" s="608"/>
      <c r="BJ39" s="608"/>
      <c r="BK39" s="608"/>
      <c r="BL39" s="608"/>
      <c r="BM39" s="608"/>
      <c r="BN39" s="608"/>
      <c r="BO39" s="608"/>
      <c r="BP39" s="608"/>
      <c r="BQ39" s="608"/>
      <c r="BR39" s="608"/>
      <c r="BS39" s="608"/>
      <c r="BT39" s="608"/>
      <c r="BU39" s="609"/>
      <c r="BV39" s="610">
        <v>5812</v>
      </c>
      <c r="BW39" s="611"/>
      <c r="BX39" s="611"/>
      <c r="BY39" s="611"/>
      <c r="BZ39" s="611"/>
      <c r="CA39" s="611"/>
      <c r="CB39" s="620"/>
      <c r="CD39" s="607" t="s">
        <v>346</v>
      </c>
      <c r="CE39" s="608"/>
      <c r="CF39" s="608"/>
      <c r="CG39" s="608"/>
      <c r="CH39" s="608"/>
      <c r="CI39" s="608"/>
      <c r="CJ39" s="608"/>
      <c r="CK39" s="608"/>
      <c r="CL39" s="608"/>
      <c r="CM39" s="608"/>
      <c r="CN39" s="608"/>
      <c r="CO39" s="608"/>
      <c r="CP39" s="608"/>
      <c r="CQ39" s="609"/>
      <c r="CR39" s="610">
        <v>1071330</v>
      </c>
      <c r="CS39" s="641"/>
      <c r="CT39" s="641"/>
      <c r="CU39" s="641"/>
      <c r="CV39" s="641"/>
      <c r="CW39" s="641"/>
      <c r="CX39" s="641"/>
      <c r="CY39" s="642"/>
      <c r="CZ39" s="615">
        <v>5.5</v>
      </c>
      <c r="DA39" s="643"/>
      <c r="DB39" s="643"/>
      <c r="DC39" s="645"/>
      <c r="DD39" s="619">
        <v>997596</v>
      </c>
      <c r="DE39" s="641"/>
      <c r="DF39" s="641"/>
      <c r="DG39" s="641"/>
      <c r="DH39" s="641"/>
      <c r="DI39" s="641"/>
      <c r="DJ39" s="641"/>
      <c r="DK39" s="642"/>
      <c r="DL39" s="619" t="s">
        <v>241</v>
      </c>
      <c r="DM39" s="641"/>
      <c r="DN39" s="641"/>
      <c r="DO39" s="641"/>
      <c r="DP39" s="641"/>
      <c r="DQ39" s="641"/>
      <c r="DR39" s="641"/>
      <c r="DS39" s="641"/>
      <c r="DT39" s="641"/>
      <c r="DU39" s="641"/>
      <c r="DV39" s="642"/>
      <c r="DW39" s="615" t="s">
        <v>241</v>
      </c>
      <c r="DX39" s="643"/>
      <c r="DY39" s="643"/>
      <c r="DZ39" s="643"/>
      <c r="EA39" s="643"/>
      <c r="EB39" s="643"/>
      <c r="EC39" s="644"/>
    </row>
    <row r="40" spans="2:133" ht="11.25" customHeight="1" x14ac:dyDescent="0.15">
      <c r="B40" s="607" t="s">
        <v>347</v>
      </c>
      <c r="C40" s="608"/>
      <c r="D40" s="608"/>
      <c r="E40" s="608"/>
      <c r="F40" s="608"/>
      <c r="G40" s="608"/>
      <c r="H40" s="608"/>
      <c r="I40" s="608"/>
      <c r="J40" s="608"/>
      <c r="K40" s="608"/>
      <c r="L40" s="608"/>
      <c r="M40" s="608"/>
      <c r="N40" s="608"/>
      <c r="O40" s="608"/>
      <c r="P40" s="608"/>
      <c r="Q40" s="609"/>
      <c r="R40" s="610">
        <v>143200</v>
      </c>
      <c r="S40" s="611"/>
      <c r="T40" s="611"/>
      <c r="U40" s="611"/>
      <c r="V40" s="611"/>
      <c r="W40" s="611"/>
      <c r="X40" s="611"/>
      <c r="Y40" s="612"/>
      <c r="Z40" s="613">
        <v>0.7</v>
      </c>
      <c r="AA40" s="613"/>
      <c r="AB40" s="613"/>
      <c r="AC40" s="613"/>
      <c r="AD40" s="614" t="s">
        <v>175</v>
      </c>
      <c r="AE40" s="614"/>
      <c r="AF40" s="614"/>
      <c r="AG40" s="614"/>
      <c r="AH40" s="614"/>
      <c r="AI40" s="614"/>
      <c r="AJ40" s="614"/>
      <c r="AK40" s="614"/>
      <c r="AL40" s="615" t="s">
        <v>241</v>
      </c>
      <c r="AM40" s="616"/>
      <c r="AN40" s="616"/>
      <c r="AO40" s="617"/>
      <c r="AQ40" s="676" t="s">
        <v>348</v>
      </c>
      <c r="AR40" s="677"/>
      <c r="AS40" s="677"/>
      <c r="AT40" s="677"/>
      <c r="AU40" s="677"/>
      <c r="AV40" s="677"/>
      <c r="AW40" s="677"/>
      <c r="AX40" s="677"/>
      <c r="AY40" s="678"/>
      <c r="AZ40" s="610">
        <v>4483</v>
      </c>
      <c r="BA40" s="611"/>
      <c r="BB40" s="611"/>
      <c r="BC40" s="611"/>
      <c r="BD40" s="641"/>
      <c r="BE40" s="641"/>
      <c r="BF40" s="667"/>
      <c r="BG40" s="656" t="s">
        <v>349</v>
      </c>
      <c r="BH40" s="657"/>
      <c r="BI40" s="657"/>
      <c r="BJ40" s="657"/>
      <c r="BK40" s="657"/>
      <c r="BL40" s="214"/>
      <c r="BM40" s="608" t="s">
        <v>350</v>
      </c>
      <c r="BN40" s="608"/>
      <c r="BO40" s="608"/>
      <c r="BP40" s="608"/>
      <c r="BQ40" s="608"/>
      <c r="BR40" s="608"/>
      <c r="BS40" s="608"/>
      <c r="BT40" s="608"/>
      <c r="BU40" s="609"/>
      <c r="BV40" s="610">
        <v>90</v>
      </c>
      <c r="BW40" s="611"/>
      <c r="BX40" s="611"/>
      <c r="BY40" s="611"/>
      <c r="BZ40" s="611"/>
      <c r="CA40" s="611"/>
      <c r="CB40" s="620"/>
      <c r="CD40" s="607" t="s">
        <v>351</v>
      </c>
      <c r="CE40" s="608"/>
      <c r="CF40" s="608"/>
      <c r="CG40" s="608"/>
      <c r="CH40" s="608"/>
      <c r="CI40" s="608"/>
      <c r="CJ40" s="608"/>
      <c r="CK40" s="608"/>
      <c r="CL40" s="608"/>
      <c r="CM40" s="608"/>
      <c r="CN40" s="608"/>
      <c r="CO40" s="608"/>
      <c r="CP40" s="608"/>
      <c r="CQ40" s="609"/>
      <c r="CR40" s="610">
        <v>102553</v>
      </c>
      <c r="CS40" s="611"/>
      <c r="CT40" s="611"/>
      <c r="CU40" s="611"/>
      <c r="CV40" s="611"/>
      <c r="CW40" s="611"/>
      <c r="CX40" s="611"/>
      <c r="CY40" s="612"/>
      <c r="CZ40" s="615">
        <v>0.5</v>
      </c>
      <c r="DA40" s="643"/>
      <c r="DB40" s="643"/>
      <c r="DC40" s="645"/>
      <c r="DD40" s="619" t="s">
        <v>241</v>
      </c>
      <c r="DE40" s="611"/>
      <c r="DF40" s="611"/>
      <c r="DG40" s="611"/>
      <c r="DH40" s="611"/>
      <c r="DI40" s="611"/>
      <c r="DJ40" s="611"/>
      <c r="DK40" s="612"/>
      <c r="DL40" s="619" t="s">
        <v>175</v>
      </c>
      <c r="DM40" s="611"/>
      <c r="DN40" s="611"/>
      <c r="DO40" s="611"/>
      <c r="DP40" s="611"/>
      <c r="DQ40" s="611"/>
      <c r="DR40" s="611"/>
      <c r="DS40" s="611"/>
      <c r="DT40" s="611"/>
      <c r="DU40" s="611"/>
      <c r="DV40" s="612"/>
      <c r="DW40" s="615" t="s">
        <v>176</v>
      </c>
      <c r="DX40" s="643"/>
      <c r="DY40" s="643"/>
      <c r="DZ40" s="643"/>
      <c r="EA40" s="643"/>
      <c r="EB40" s="643"/>
      <c r="EC40" s="644"/>
    </row>
    <row r="41" spans="2:133" ht="11.25" customHeight="1" x14ac:dyDescent="0.15">
      <c r="B41" s="631" t="s">
        <v>352</v>
      </c>
      <c r="C41" s="632"/>
      <c r="D41" s="632"/>
      <c r="E41" s="632"/>
      <c r="F41" s="632"/>
      <c r="G41" s="632"/>
      <c r="H41" s="632"/>
      <c r="I41" s="632"/>
      <c r="J41" s="632"/>
      <c r="K41" s="632"/>
      <c r="L41" s="632"/>
      <c r="M41" s="632"/>
      <c r="N41" s="632"/>
      <c r="O41" s="632"/>
      <c r="P41" s="632"/>
      <c r="Q41" s="633"/>
      <c r="R41" s="685">
        <v>20975511</v>
      </c>
      <c r="S41" s="686"/>
      <c r="T41" s="686"/>
      <c r="U41" s="686"/>
      <c r="V41" s="686"/>
      <c r="W41" s="686"/>
      <c r="X41" s="686"/>
      <c r="Y41" s="687"/>
      <c r="Z41" s="688">
        <v>100</v>
      </c>
      <c r="AA41" s="688"/>
      <c r="AB41" s="688"/>
      <c r="AC41" s="688"/>
      <c r="AD41" s="689">
        <v>9587355</v>
      </c>
      <c r="AE41" s="689"/>
      <c r="AF41" s="689"/>
      <c r="AG41" s="689"/>
      <c r="AH41" s="689"/>
      <c r="AI41" s="689"/>
      <c r="AJ41" s="689"/>
      <c r="AK41" s="689"/>
      <c r="AL41" s="690">
        <v>100</v>
      </c>
      <c r="AM41" s="670"/>
      <c r="AN41" s="670"/>
      <c r="AO41" s="691"/>
      <c r="AQ41" s="676" t="s">
        <v>353</v>
      </c>
      <c r="AR41" s="677"/>
      <c r="AS41" s="677"/>
      <c r="AT41" s="677"/>
      <c r="AU41" s="677"/>
      <c r="AV41" s="677"/>
      <c r="AW41" s="677"/>
      <c r="AX41" s="677"/>
      <c r="AY41" s="678"/>
      <c r="AZ41" s="610">
        <v>257997</v>
      </c>
      <c r="BA41" s="611"/>
      <c r="BB41" s="611"/>
      <c r="BC41" s="611"/>
      <c r="BD41" s="641"/>
      <c r="BE41" s="641"/>
      <c r="BF41" s="667"/>
      <c r="BG41" s="656"/>
      <c r="BH41" s="657"/>
      <c r="BI41" s="657"/>
      <c r="BJ41" s="657"/>
      <c r="BK41" s="657"/>
      <c r="BL41" s="214"/>
      <c r="BM41" s="608" t="s">
        <v>354</v>
      </c>
      <c r="BN41" s="608"/>
      <c r="BO41" s="608"/>
      <c r="BP41" s="608"/>
      <c r="BQ41" s="608"/>
      <c r="BR41" s="608"/>
      <c r="BS41" s="608"/>
      <c r="BT41" s="608"/>
      <c r="BU41" s="609"/>
      <c r="BV41" s="610" t="s">
        <v>241</v>
      </c>
      <c r="BW41" s="611"/>
      <c r="BX41" s="611"/>
      <c r="BY41" s="611"/>
      <c r="BZ41" s="611"/>
      <c r="CA41" s="611"/>
      <c r="CB41" s="620"/>
      <c r="CD41" s="607" t="s">
        <v>355</v>
      </c>
      <c r="CE41" s="608"/>
      <c r="CF41" s="608"/>
      <c r="CG41" s="608"/>
      <c r="CH41" s="608"/>
      <c r="CI41" s="608"/>
      <c r="CJ41" s="608"/>
      <c r="CK41" s="608"/>
      <c r="CL41" s="608"/>
      <c r="CM41" s="608"/>
      <c r="CN41" s="608"/>
      <c r="CO41" s="608"/>
      <c r="CP41" s="608"/>
      <c r="CQ41" s="609"/>
      <c r="CR41" s="610" t="s">
        <v>241</v>
      </c>
      <c r="CS41" s="641"/>
      <c r="CT41" s="641"/>
      <c r="CU41" s="641"/>
      <c r="CV41" s="641"/>
      <c r="CW41" s="641"/>
      <c r="CX41" s="641"/>
      <c r="CY41" s="642"/>
      <c r="CZ41" s="615" t="s">
        <v>256</v>
      </c>
      <c r="DA41" s="643"/>
      <c r="DB41" s="643"/>
      <c r="DC41" s="645"/>
      <c r="DD41" s="619" t="s">
        <v>241</v>
      </c>
      <c r="DE41" s="641"/>
      <c r="DF41" s="641"/>
      <c r="DG41" s="641"/>
      <c r="DH41" s="641"/>
      <c r="DI41" s="641"/>
      <c r="DJ41" s="641"/>
      <c r="DK41" s="642"/>
      <c r="DL41" s="679"/>
      <c r="DM41" s="680"/>
      <c r="DN41" s="680"/>
      <c r="DO41" s="680"/>
      <c r="DP41" s="680"/>
      <c r="DQ41" s="680"/>
      <c r="DR41" s="680"/>
      <c r="DS41" s="680"/>
      <c r="DT41" s="680"/>
      <c r="DU41" s="680"/>
      <c r="DV41" s="681"/>
      <c r="DW41" s="682"/>
      <c r="DX41" s="683"/>
      <c r="DY41" s="683"/>
      <c r="DZ41" s="683"/>
      <c r="EA41" s="683"/>
      <c r="EB41" s="683"/>
      <c r="EC41" s="684"/>
    </row>
    <row r="42" spans="2:133" ht="11.25" customHeight="1" x14ac:dyDescent="0.15">
      <c r="AQ42" s="692" t="s">
        <v>356</v>
      </c>
      <c r="AR42" s="693"/>
      <c r="AS42" s="693"/>
      <c r="AT42" s="693"/>
      <c r="AU42" s="693"/>
      <c r="AV42" s="693"/>
      <c r="AW42" s="693"/>
      <c r="AX42" s="693"/>
      <c r="AY42" s="694"/>
      <c r="AZ42" s="685">
        <v>959075</v>
      </c>
      <c r="BA42" s="686"/>
      <c r="BB42" s="686"/>
      <c r="BC42" s="686"/>
      <c r="BD42" s="669"/>
      <c r="BE42" s="669"/>
      <c r="BF42" s="671"/>
      <c r="BG42" s="658"/>
      <c r="BH42" s="659"/>
      <c r="BI42" s="659"/>
      <c r="BJ42" s="659"/>
      <c r="BK42" s="659"/>
      <c r="BL42" s="215"/>
      <c r="BM42" s="632" t="s">
        <v>357</v>
      </c>
      <c r="BN42" s="632"/>
      <c r="BO42" s="632"/>
      <c r="BP42" s="632"/>
      <c r="BQ42" s="632"/>
      <c r="BR42" s="632"/>
      <c r="BS42" s="632"/>
      <c r="BT42" s="632"/>
      <c r="BU42" s="633"/>
      <c r="BV42" s="685">
        <v>415</v>
      </c>
      <c r="BW42" s="686"/>
      <c r="BX42" s="686"/>
      <c r="BY42" s="686"/>
      <c r="BZ42" s="686"/>
      <c r="CA42" s="686"/>
      <c r="CB42" s="695"/>
      <c r="CD42" s="607" t="s">
        <v>358</v>
      </c>
      <c r="CE42" s="608"/>
      <c r="CF42" s="608"/>
      <c r="CG42" s="608"/>
      <c r="CH42" s="608"/>
      <c r="CI42" s="608"/>
      <c r="CJ42" s="608"/>
      <c r="CK42" s="608"/>
      <c r="CL42" s="608"/>
      <c r="CM42" s="608"/>
      <c r="CN42" s="608"/>
      <c r="CO42" s="608"/>
      <c r="CP42" s="608"/>
      <c r="CQ42" s="609"/>
      <c r="CR42" s="610">
        <v>2463818</v>
      </c>
      <c r="CS42" s="641"/>
      <c r="CT42" s="641"/>
      <c r="CU42" s="641"/>
      <c r="CV42" s="641"/>
      <c r="CW42" s="641"/>
      <c r="CX42" s="641"/>
      <c r="CY42" s="642"/>
      <c r="CZ42" s="615">
        <v>12.6</v>
      </c>
      <c r="DA42" s="643"/>
      <c r="DB42" s="643"/>
      <c r="DC42" s="645"/>
      <c r="DD42" s="619">
        <v>736710</v>
      </c>
      <c r="DE42" s="641"/>
      <c r="DF42" s="641"/>
      <c r="DG42" s="641"/>
      <c r="DH42" s="641"/>
      <c r="DI42" s="641"/>
      <c r="DJ42" s="641"/>
      <c r="DK42" s="642"/>
      <c r="DL42" s="679"/>
      <c r="DM42" s="680"/>
      <c r="DN42" s="680"/>
      <c r="DO42" s="680"/>
      <c r="DP42" s="680"/>
      <c r="DQ42" s="680"/>
      <c r="DR42" s="680"/>
      <c r="DS42" s="680"/>
      <c r="DT42" s="680"/>
      <c r="DU42" s="680"/>
      <c r="DV42" s="681"/>
      <c r="DW42" s="682"/>
      <c r="DX42" s="683"/>
      <c r="DY42" s="683"/>
      <c r="DZ42" s="683"/>
      <c r="EA42" s="683"/>
      <c r="EB42" s="683"/>
      <c r="EC42" s="684"/>
    </row>
    <row r="43" spans="2:133" ht="11.25" customHeight="1" x14ac:dyDescent="0.15">
      <c r="B43" s="208" t="s">
        <v>359</v>
      </c>
      <c r="CD43" s="607" t="s">
        <v>360</v>
      </c>
      <c r="CE43" s="608"/>
      <c r="CF43" s="608"/>
      <c r="CG43" s="608"/>
      <c r="CH43" s="608"/>
      <c r="CI43" s="608"/>
      <c r="CJ43" s="608"/>
      <c r="CK43" s="608"/>
      <c r="CL43" s="608"/>
      <c r="CM43" s="608"/>
      <c r="CN43" s="608"/>
      <c r="CO43" s="608"/>
      <c r="CP43" s="608"/>
      <c r="CQ43" s="609"/>
      <c r="CR43" s="610">
        <v>106581</v>
      </c>
      <c r="CS43" s="641"/>
      <c r="CT43" s="641"/>
      <c r="CU43" s="641"/>
      <c r="CV43" s="641"/>
      <c r="CW43" s="641"/>
      <c r="CX43" s="641"/>
      <c r="CY43" s="642"/>
      <c r="CZ43" s="615">
        <v>0.5</v>
      </c>
      <c r="DA43" s="643"/>
      <c r="DB43" s="643"/>
      <c r="DC43" s="645"/>
      <c r="DD43" s="619">
        <v>37789</v>
      </c>
      <c r="DE43" s="641"/>
      <c r="DF43" s="641"/>
      <c r="DG43" s="641"/>
      <c r="DH43" s="641"/>
      <c r="DI43" s="641"/>
      <c r="DJ43" s="641"/>
      <c r="DK43" s="642"/>
      <c r="DL43" s="679"/>
      <c r="DM43" s="680"/>
      <c r="DN43" s="680"/>
      <c r="DO43" s="680"/>
      <c r="DP43" s="680"/>
      <c r="DQ43" s="680"/>
      <c r="DR43" s="680"/>
      <c r="DS43" s="680"/>
      <c r="DT43" s="680"/>
      <c r="DU43" s="680"/>
      <c r="DV43" s="681"/>
      <c r="DW43" s="682"/>
      <c r="DX43" s="683"/>
      <c r="DY43" s="683"/>
      <c r="DZ43" s="683"/>
      <c r="EA43" s="683"/>
      <c r="EB43" s="683"/>
      <c r="EC43" s="684"/>
    </row>
    <row r="44" spans="2:133" ht="11.25" customHeight="1" x14ac:dyDescent="0.15">
      <c r="B44" s="696" t="s">
        <v>361</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308</v>
      </c>
      <c r="CE44" s="649"/>
      <c r="CF44" s="607" t="s">
        <v>362</v>
      </c>
      <c r="CG44" s="608"/>
      <c r="CH44" s="608"/>
      <c r="CI44" s="608"/>
      <c r="CJ44" s="608"/>
      <c r="CK44" s="608"/>
      <c r="CL44" s="608"/>
      <c r="CM44" s="608"/>
      <c r="CN44" s="608"/>
      <c r="CO44" s="608"/>
      <c r="CP44" s="608"/>
      <c r="CQ44" s="609"/>
      <c r="CR44" s="610">
        <v>2033259</v>
      </c>
      <c r="CS44" s="611"/>
      <c r="CT44" s="611"/>
      <c r="CU44" s="611"/>
      <c r="CV44" s="611"/>
      <c r="CW44" s="611"/>
      <c r="CX44" s="611"/>
      <c r="CY44" s="612"/>
      <c r="CZ44" s="615">
        <v>10.4</v>
      </c>
      <c r="DA44" s="616"/>
      <c r="DB44" s="616"/>
      <c r="DC44" s="622"/>
      <c r="DD44" s="619">
        <v>562528</v>
      </c>
      <c r="DE44" s="611"/>
      <c r="DF44" s="611"/>
      <c r="DG44" s="611"/>
      <c r="DH44" s="611"/>
      <c r="DI44" s="611"/>
      <c r="DJ44" s="611"/>
      <c r="DK44" s="612"/>
      <c r="DL44" s="679"/>
      <c r="DM44" s="680"/>
      <c r="DN44" s="680"/>
      <c r="DO44" s="680"/>
      <c r="DP44" s="680"/>
      <c r="DQ44" s="680"/>
      <c r="DR44" s="680"/>
      <c r="DS44" s="680"/>
      <c r="DT44" s="680"/>
      <c r="DU44" s="680"/>
      <c r="DV44" s="681"/>
      <c r="DW44" s="682"/>
      <c r="DX44" s="683"/>
      <c r="DY44" s="683"/>
      <c r="DZ44" s="683"/>
      <c r="EA44" s="683"/>
      <c r="EB44" s="683"/>
      <c r="EC44" s="684"/>
    </row>
    <row r="45" spans="2:133" ht="11.25" customHeight="1" x14ac:dyDescent="0.15">
      <c r="B45" s="696" t="s">
        <v>363</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364</v>
      </c>
      <c r="CG45" s="608"/>
      <c r="CH45" s="608"/>
      <c r="CI45" s="608"/>
      <c r="CJ45" s="608"/>
      <c r="CK45" s="608"/>
      <c r="CL45" s="608"/>
      <c r="CM45" s="608"/>
      <c r="CN45" s="608"/>
      <c r="CO45" s="608"/>
      <c r="CP45" s="608"/>
      <c r="CQ45" s="609"/>
      <c r="CR45" s="610">
        <v>408352</v>
      </c>
      <c r="CS45" s="641"/>
      <c r="CT45" s="641"/>
      <c r="CU45" s="641"/>
      <c r="CV45" s="641"/>
      <c r="CW45" s="641"/>
      <c r="CX45" s="641"/>
      <c r="CY45" s="642"/>
      <c r="CZ45" s="615">
        <v>2.1</v>
      </c>
      <c r="DA45" s="643"/>
      <c r="DB45" s="643"/>
      <c r="DC45" s="645"/>
      <c r="DD45" s="619">
        <v>30037</v>
      </c>
      <c r="DE45" s="641"/>
      <c r="DF45" s="641"/>
      <c r="DG45" s="641"/>
      <c r="DH45" s="641"/>
      <c r="DI45" s="641"/>
      <c r="DJ45" s="641"/>
      <c r="DK45" s="642"/>
      <c r="DL45" s="679"/>
      <c r="DM45" s="680"/>
      <c r="DN45" s="680"/>
      <c r="DO45" s="680"/>
      <c r="DP45" s="680"/>
      <c r="DQ45" s="680"/>
      <c r="DR45" s="680"/>
      <c r="DS45" s="680"/>
      <c r="DT45" s="680"/>
      <c r="DU45" s="680"/>
      <c r="DV45" s="681"/>
      <c r="DW45" s="682"/>
      <c r="DX45" s="683"/>
      <c r="DY45" s="683"/>
      <c r="DZ45" s="683"/>
      <c r="EA45" s="683"/>
      <c r="EB45" s="683"/>
      <c r="EC45" s="684"/>
    </row>
    <row r="46" spans="2:133" ht="11.25" customHeight="1" x14ac:dyDescent="0.15">
      <c r="B46" s="219"/>
      <c r="CD46" s="650"/>
      <c r="CE46" s="651"/>
      <c r="CF46" s="607" t="s">
        <v>365</v>
      </c>
      <c r="CG46" s="608"/>
      <c r="CH46" s="608"/>
      <c r="CI46" s="608"/>
      <c r="CJ46" s="608"/>
      <c r="CK46" s="608"/>
      <c r="CL46" s="608"/>
      <c r="CM46" s="608"/>
      <c r="CN46" s="608"/>
      <c r="CO46" s="608"/>
      <c r="CP46" s="608"/>
      <c r="CQ46" s="609"/>
      <c r="CR46" s="610">
        <v>1565453</v>
      </c>
      <c r="CS46" s="611"/>
      <c r="CT46" s="611"/>
      <c r="CU46" s="611"/>
      <c r="CV46" s="611"/>
      <c r="CW46" s="611"/>
      <c r="CX46" s="611"/>
      <c r="CY46" s="612"/>
      <c r="CZ46" s="615">
        <v>8</v>
      </c>
      <c r="DA46" s="616"/>
      <c r="DB46" s="616"/>
      <c r="DC46" s="622"/>
      <c r="DD46" s="619">
        <v>531069</v>
      </c>
      <c r="DE46" s="611"/>
      <c r="DF46" s="611"/>
      <c r="DG46" s="611"/>
      <c r="DH46" s="611"/>
      <c r="DI46" s="611"/>
      <c r="DJ46" s="611"/>
      <c r="DK46" s="612"/>
      <c r="DL46" s="679"/>
      <c r="DM46" s="680"/>
      <c r="DN46" s="680"/>
      <c r="DO46" s="680"/>
      <c r="DP46" s="680"/>
      <c r="DQ46" s="680"/>
      <c r="DR46" s="680"/>
      <c r="DS46" s="680"/>
      <c r="DT46" s="680"/>
      <c r="DU46" s="680"/>
      <c r="DV46" s="681"/>
      <c r="DW46" s="682"/>
      <c r="DX46" s="683"/>
      <c r="DY46" s="683"/>
      <c r="DZ46" s="683"/>
      <c r="EA46" s="683"/>
      <c r="EB46" s="683"/>
      <c r="EC46" s="684"/>
    </row>
    <row r="47" spans="2:133" ht="11.25" customHeight="1" x14ac:dyDescent="0.15">
      <c r="B47" s="219"/>
      <c r="CD47" s="650"/>
      <c r="CE47" s="651"/>
      <c r="CF47" s="607" t="s">
        <v>366</v>
      </c>
      <c r="CG47" s="608"/>
      <c r="CH47" s="608"/>
      <c r="CI47" s="608"/>
      <c r="CJ47" s="608"/>
      <c r="CK47" s="608"/>
      <c r="CL47" s="608"/>
      <c r="CM47" s="608"/>
      <c r="CN47" s="608"/>
      <c r="CO47" s="608"/>
      <c r="CP47" s="608"/>
      <c r="CQ47" s="609"/>
      <c r="CR47" s="610">
        <v>430559</v>
      </c>
      <c r="CS47" s="641"/>
      <c r="CT47" s="641"/>
      <c r="CU47" s="641"/>
      <c r="CV47" s="641"/>
      <c r="CW47" s="641"/>
      <c r="CX47" s="641"/>
      <c r="CY47" s="642"/>
      <c r="CZ47" s="615">
        <v>2.2000000000000002</v>
      </c>
      <c r="DA47" s="643"/>
      <c r="DB47" s="643"/>
      <c r="DC47" s="645"/>
      <c r="DD47" s="619">
        <v>174182</v>
      </c>
      <c r="DE47" s="641"/>
      <c r="DF47" s="641"/>
      <c r="DG47" s="641"/>
      <c r="DH47" s="641"/>
      <c r="DI47" s="641"/>
      <c r="DJ47" s="641"/>
      <c r="DK47" s="642"/>
      <c r="DL47" s="679"/>
      <c r="DM47" s="680"/>
      <c r="DN47" s="680"/>
      <c r="DO47" s="680"/>
      <c r="DP47" s="680"/>
      <c r="DQ47" s="680"/>
      <c r="DR47" s="680"/>
      <c r="DS47" s="680"/>
      <c r="DT47" s="680"/>
      <c r="DU47" s="680"/>
      <c r="DV47" s="681"/>
      <c r="DW47" s="682"/>
      <c r="DX47" s="683"/>
      <c r="DY47" s="683"/>
      <c r="DZ47" s="683"/>
      <c r="EA47" s="683"/>
      <c r="EB47" s="683"/>
      <c r="EC47" s="684"/>
    </row>
    <row r="48" spans="2:133" x14ac:dyDescent="0.15">
      <c r="B48" s="219"/>
      <c r="CD48" s="652"/>
      <c r="CE48" s="653"/>
      <c r="CF48" s="607" t="s">
        <v>367</v>
      </c>
      <c r="CG48" s="608"/>
      <c r="CH48" s="608"/>
      <c r="CI48" s="608"/>
      <c r="CJ48" s="608"/>
      <c r="CK48" s="608"/>
      <c r="CL48" s="608"/>
      <c r="CM48" s="608"/>
      <c r="CN48" s="608"/>
      <c r="CO48" s="608"/>
      <c r="CP48" s="608"/>
      <c r="CQ48" s="609"/>
      <c r="CR48" s="610" t="s">
        <v>241</v>
      </c>
      <c r="CS48" s="611"/>
      <c r="CT48" s="611"/>
      <c r="CU48" s="611"/>
      <c r="CV48" s="611"/>
      <c r="CW48" s="611"/>
      <c r="CX48" s="611"/>
      <c r="CY48" s="612"/>
      <c r="CZ48" s="615" t="s">
        <v>241</v>
      </c>
      <c r="DA48" s="616"/>
      <c r="DB48" s="616"/>
      <c r="DC48" s="622"/>
      <c r="DD48" s="619" t="s">
        <v>175</v>
      </c>
      <c r="DE48" s="611"/>
      <c r="DF48" s="611"/>
      <c r="DG48" s="611"/>
      <c r="DH48" s="611"/>
      <c r="DI48" s="611"/>
      <c r="DJ48" s="611"/>
      <c r="DK48" s="612"/>
      <c r="DL48" s="679"/>
      <c r="DM48" s="680"/>
      <c r="DN48" s="680"/>
      <c r="DO48" s="680"/>
      <c r="DP48" s="680"/>
      <c r="DQ48" s="680"/>
      <c r="DR48" s="680"/>
      <c r="DS48" s="680"/>
      <c r="DT48" s="680"/>
      <c r="DU48" s="680"/>
      <c r="DV48" s="681"/>
      <c r="DW48" s="682"/>
      <c r="DX48" s="683"/>
      <c r="DY48" s="683"/>
      <c r="DZ48" s="683"/>
      <c r="EA48" s="683"/>
      <c r="EB48" s="683"/>
      <c r="EC48" s="684"/>
    </row>
    <row r="49" spans="2:133" ht="11.25" customHeight="1" x14ac:dyDescent="0.15">
      <c r="B49" s="219"/>
      <c r="CD49" s="631" t="s">
        <v>368</v>
      </c>
      <c r="CE49" s="632"/>
      <c r="CF49" s="632"/>
      <c r="CG49" s="632"/>
      <c r="CH49" s="632"/>
      <c r="CI49" s="632"/>
      <c r="CJ49" s="632"/>
      <c r="CK49" s="632"/>
      <c r="CL49" s="632"/>
      <c r="CM49" s="632"/>
      <c r="CN49" s="632"/>
      <c r="CO49" s="632"/>
      <c r="CP49" s="632"/>
      <c r="CQ49" s="633"/>
      <c r="CR49" s="685">
        <v>19534767</v>
      </c>
      <c r="CS49" s="669"/>
      <c r="CT49" s="669"/>
      <c r="CU49" s="669"/>
      <c r="CV49" s="669"/>
      <c r="CW49" s="669"/>
      <c r="CX49" s="669"/>
      <c r="CY49" s="698"/>
      <c r="CZ49" s="690">
        <v>100</v>
      </c>
      <c r="DA49" s="699"/>
      <c r="DB49" s="699"/>
      <c r="DC49" s="700"/>
      <c r="DD49" s="701">
        <v>14018921</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XVWF8Vy7JXJwJeGogCmFXdfl2gmAkztajcESpJSeLKHVRqbtqOj7jgeGWeJN0rAfao8ib76HDs/2JBeLIlzbYA==" saltValue="YidZgYG3mWOfvqBAe2uL/A=="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22" t="s">
        <v>369</v>
      </c>
      <c r="B2" s="722"/>
      <c r="C2" s="722"/>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2"/>
      <c r="AL2" s="722"/>
      <c r="AM2" s="722"/>
      <c r="AN2" s="722"/>
      <c r="AO2" s="722"/>
      <c r="AP2" s="722"/>
      <c r="AQ2" s="722"/>
      <c r="AR2" s="722"/>
      <c r="AS2" s="722"/>
      <c r="AT2" s="722"/>
      <c r="AU2" s="722"/>
      <c r="AV2" s="722"/>
      <c r="AW2" s="722"/>
      <c r="AX2" s="722"/>
      <c r="AY2" s="722"/>
      <c r="AZ2" s="722"/>
      <c r="BA2" s="722"/>
      <c r="BB2" s="722"/>
      <c r="BC2" s="722"/>
      <c r="BD2" s="722"/>
      <c r="BE2" s="722"/>
      <c r="BF2" s="722"/>
      <c r="BG2" s="722"/>
      <c r="BH2" s="722"/>
      <c r="BI2" s="722"/>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23" t="s">
        <v>370</v>
      </c>
      <c r="DK2" s="724"/>
      <c r="DL2" s="724"/>
      <c r="DM2" s="724"/>
      <c r="DN2" s="724"/>
      <c r="DO2" s="725"/>
      <c r="DP2" s="222"/>
      <c r="DQ2" s="723" t="s">
        <v>371</v>
      </c>
      <c r="DR2" s="724"/>
      <c r="DS2" s="724"/>
      <c r="DT2" s="724"/>
      <c r="DU2" s="724"/>
      <c r="DV2" s="724"/>
      <c r="DW2" s="724"/>
      <c r="DX2" s="724"/>
      <c r="DY2" s="724"/>
      <c r="DZ2" s="725"/>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726" t="s">
        <v>372</v>
      </c>
      <c r="B4" s="726"/>
      <c r="C4" s="726"/>
      <c r="D4" s="726"/>
      <c r="E4" s="726"/>
      <c r="F4" s="726"/>
      <c r="G4" s="726"/>
      <c r="H4" s="726"/>
      <c r="I4" s="726"/>
      <c r="J4" s="726"/>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226"/>
      <c r="BA4" s="226"/>
      <c r="BB4" s="226"/>
      <c r="BC4" s="226"/>
      <c r="BD4" s="226"/>
      <c r="BE4" s="227"/>
      <c r="BF4" s="227"/>
      <c r="BG4" s="227"/>
      <c r="BH4" s="227"/>
      <c r="BI4" s="227"/>
      <c r="BJ4" s="227"/>
      <c r="BK4" s="227"/>
      <c r="BL4" s="227"/>
      <c r="BM4" s="227"/>
      <c r="BN4" s="227"/>
      <c r="BO4" s="227"/>
      <c r="BP4" s="227"/>
      <c r="BQ4" s="727" t="s">
        <v>373</v>
      </c>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c r="DM4" s="727"/>
      <c r="DN4" s="727"/>
      <c r="DO4" s="727"/>
      <c r="DP4" s="727"/>
      <c r="DQ4" s="727"/>
      <c r="DR4" s="727"/>
      <c r="DS4" s="727"/>
      <c r="DT4" s="727"/>
      <c r="DU4" s="727"/>
      <c r="DV4" s="727"/>
      <c r="DW4" s="727"/>
      <c r="DX4" s="727"/>
      <c r="DY4" s="727"/>
      <c r="DZ4" s="727"/>
      <c r="EA4" s="229"/>
    </row>
    <row r="5" spans="1:131" s="230" customFormat="1" ht="26.25" customHeight="1" x14ac:dyDescent="0.15">
      <c r="A5" s="716" t="s">
        <v>374</v>
      </c>
      <c r="B5" s="717"/>
      <c r="C5" s="717"/>
      <c r="D5" s="717"/>
      <c r="E5" s="717"/>
      <c r="F5" s="717"/>
      <c r="G5" s="717"/>
      <c r="H5" s="717"/>
      <c r="I5" s="717"/>
      <c r="J5" s="717"/>
      <c r="K5" s="717"/>
      <c r="L5" s="717"/>
      <c r="M5" s="717"/>
      <c r="N5" s="717"/>
      <c r="O5" s="717"/>
      <c r="P5" s="718"/>
      <c r="Q5" s="712" t="s">
        <v>375</v>
      </c>
      <c r="R5" s="708"/>
      <c r="S5" s="708"/>
      <c r="T5" s="708"/>
      <c r="U5" s="709"/>
      <c r="V5" s="712" t="s">
        <v>376</v>
      </c>
      <c r="W5" s="708"/>
      <c r="X5" s="708"/>
      <c r="Y5" s="708"/>
      <c r="Z5" s="709"/>
      <c r="AA5" s="712" t="s">
        <v>377</v>
      </c>
      <c r="AB5" s="708"/>
      <c r="AC5" s="708"/>
      <c r="AD5" s="708"/>
      <c r="AE5" s="708"/>
      <c r="AF5" s="728" t="s">
        <v>378</v>
      </c>
      <c r="AG5" s="708"/>
      <c r="AH5" s="708"/>
      <c r="AI5" s="708"/>
      <c r="AJ5" s="714"/>
      <c r="AK5" s="708" t="s">
        <v>379</v>
      </c>
      <c r="AL5" s="708"/>
      <c r="AM5" s="708"/>
      <c r="AN5" s="708"/>
      <c r="AO5" s="709"/>
      <c r="AP5" s="712" t="s">
        <v>380</v>
      </c>
      <c r="AQ5" s="708"/>
      <c r="AR5" s="708"/>
      <c r="AS5" s="708"/>
      <c r="AT5" s="709"/>
      <c r="AU5" s="712" t="s">
        <v>381</v>
      </c>
      <c r="AV5" s="708"/>
      <c r="AW5" s="708"/>
      <c r="AX5" s="708"/>
      <c r="AY5" s="714"/>
      <c r="AZ5" s="226"/>
      <c r="BA5" s="226"/>
      <c r="BB5" s="226"/>
      <c r="BC5" s="226"/>
      <c r="BD5" s="226"/>
      <c r="BE5" s="227"/>
      <c r="BF5" s="227"/>
      <c r="BG5" s="227"/>
      <c r="BH5" s="227"/>
      <c r="BI5" s="227"/>
      <c r="BJ5" s="227"/>
      <c r="BK5" s="227"/>
      <c r="BL5" s="227"/>
      <c r="BM5" s="227"/>
      <c r="BN5" s="227"/>
      <c r="BO5" s="227"/>
      <c r="BP5" s="227"/>
      <c r="BQ5" s="716" t="s">
        <v>382</v>
      </c>
      <c r="BR5" s="717"/>
      <c r="BS5" s="717"/>
      <c r="BT5" s="717"/>
      <c r="BU5" s="717"/>
      <c r="BV5" s="717"/>
      <c r="BW5" s="717"/>
      <c r="BX5" s="717"/>
      <c r="BY5" s="717"/>
      <c r="BZ5" s="717"/>
      <c r="CA5" s="717"/>
      <c r="CB5" s="717"/>
      <c r="CC5" s="717"/>
      <c r="CD5" s="717"/>
      <c r="CE5" s="717"/>
      <c r="CF5" s="717"/>
      <c r="CG5" s="718"/>
      <c r="CH5" s="712" t="s">
        <v>383</v>
      </c>
      <c r="CI5" s="708"/>
      <c r="CJ5" s="708"/>
      <c r="CK5" s="708"/>
      <c r="CL5" s="709"/>
      <c r="CM5" s="712" t="s">
        <v>384</v>
      </c>
      <c r="CN5" s="708"/>
      <c r="CO5" s="708"/>
      <c r="CP5" s="708"/>
      <c r="CQ5" s="709"/>
      <c r="CR5" s="712" t="s">
        <v>385</v>
      </c>
      <c r="CS5" s="708"/>
      <c r="CT5" s="708"/>
      <c r="CU5" s="708"/>
      <c r="CV5" s="709"/>
      <c r="CW5" s="712" t="s">
        <v>386</v>
      </c>
      <c r="CX5" s="708"/>
      <c r="CY5" s="708"/>
      <c r="CZ5" s="708"/>
      <c r="DA5" s="709"/>
      <c r="DB5" s="712" t="s">
        <v>387</v>
      </c>
      <c r="DC5" s="708"/>
      <c r="DD5" s="708"/>
      <c r="DE5" s="708"/>
      <c r="DF5" s="709"/>
      <c r="DG5" s="761" t="s">
        <v>388</v>
      </c>
      <c r="DH5" s="762"/>
      <c r="DI5" s="762"/>
      <c r="DJ5" s="762"/>
      <c r="DK5" s="763"/>
      <c r="DL5" s="761" t="s">
        <v>389</v>
      </c>
      <c r="DM5" s="762"/>
      <c r="DN5" s="762"/>
      <c r="DO5" s="762"/>
      <c r="DP5" s="763"/>
      <c r="DQ5" s="712" t="s">
        <v>390</v>
      </c>
      <c r="DR5" s="708"/>
      <c r="DS5" s="708"/>
      <c r="DT5" s="708"/>
      <c r="DU5" s="709"/>
      <c r="DV5" s="712" t="s">
        <v>381</v>
      </c>
      <c r="DW5" s="708"/>
      <c r="DX5" s="708"/>
      <c r="DY5" s="708"/>
      <c r="DZ5" s="714"/>
      <c r="EA5" s="229"/>
    </row>
    <row r="6" spans="1:131" s="230" customFormat="1" ht="26.25" customHeight="1" thickBot="1" x14ac:dyDescent="0.2">
      <c r="A6" s="719"/>
      <c r="B6" s="720"/>
      <c r="C6" s="720"/>
      <c r="D6" s="720"/>
      <c r="E6" s="720"/>
      <c r="F6" s="720"/>
      <c r="G6" s="720"/>
      <c r="H6" s="720"/>
      <c r="I6" s="720"/>
      <c r="J6" s="720"/>
      <c r="K6" s="720"/>
      <c r="L6" s="720"/>
      <c r="M6" s="720"/>
      <c r="N6" s="720"/>
      <c r="O6" s="720"/>
      <c r="P6" s="721"/>
      <c r="Q6" s="713"/>
      <c r="R6" s="710"/>
      <c r="S6" s="710"/>
      <c r="T6" s="710"/>
      <c r="U6" s="711"/>
      <c r="V6" s="713"/>
      <c r="W6" s="710"/>
      <c r="X6" s="710"/>
      <c r="Y6" s="710"/>
      <c r="Z6" s="711"/>
      <c r="AA6" s="713"/>
      <c r="AB6" s="710"/>
      <c r="AC6" s="710"/>
      <c r="AD6" s="710"/>
      <c r="AE6" s="710"/>
      <c r="AF6" s="729"/>
      <c r="AG6" s="710"/>
      <c r="AH6" s="710"/>
      <c r="AI6" s="710"/>
      <c r="AJ6" s="715"/>
      <c r="AK6" s="710"/>
      <c r="AL6" s="710"/>
      <c r="AM6" s="710"/>
      <c r="AN6" s="710"/>
      <c r="AO6" s="711"/>
      <c r="AP6" s="713"/>
      <c r="AQ6" s="710"/>
      <c r="AR6" s="710"/>
      <c r="AS6" s="710"/>
      <c r="AT6" s="711"/>
      <c r="AU6" s="713"/>
      <c r="AV6" s="710"/>
      <c r="AW6" s="710"/>
      <c r="AX6" s="710"/>
      <c r="AY6" s="715"/>
      <c r="AZ6" s="226"/>
      <c r="BA6" s="226"/>
      <c r="BB6" s="226"/>
      <c r="BC6" s="226"/>
      <c r="BD6" s="226"/>
      <c r="BE6" s="227"/>
      <c r="BF6" s="227"/>
      <c r="BG6" s="227"/>
      <c r="BH6" s="227"/>
      <c r="BI6" s="227"/>
      <c r="BJ6" s="227"/>
      <c r="BK6" s="227"/>
      <c r="BL6" s="227"/>
      <c r="BM6" s="227"/>
      <c r="BN6" s="227"/>
      <c r="BO6" s="227"/>
      <c r="BP6" s="227"/>
      <c r="BQ6" s="719"/>
      <c r="BR6" s="720"/>
      <c r="BS6" s="720"/>
      <c r="BT6" s="720"/>
      <c r="BU6" s="720"/>
      <c r="BV6" s="720"/>
      <c r="BW6" s="720"/>
      <c r="BX6" s="720"/>
      <c r="BY6" s="720"/>
      <c r="BZ6" s="720"/>
      <c r="CA6" s="720"/>
      <c r="CB6" s="720"/>
      <c r="CC6" s="720"/>
      <c r="CD6" s="720"/>
      <c r="CE6" s="720"/>
      <c r="CF6" s="720"/>
      <c r="CG6" s="721"/>
      <c r="CH6" s="713"/>
      <c r="CI6" s="710"/>
      <c r="CJ6" s="710"/>
      <c r="CK6" s="710"/>
      <c r="CL6" s="711"/>
      <c r="CM6" s="713"/>
      <c r="CN6" s="710"/>
      <c r="CO6" s="710"/>
      <c r="CP6" s="710"/>
      <c r="CQ6" s="711"/>
      <c r="CR6" s="713"/>
      <c r="CS6" s="710"/>
      <c r="CT6" s="710"/>
      <c r="CU6" s="710"/>
      <c r="CV6" s="711"/>
      <c r="CW6" s="713"/>
      <c r="CX6" s="710"/>
      <c r="CY6" s="710"/>
      <c r="CZ6" s="710"/>
      <c r="DA6" s="711"/>
      <c r="DB6" s="713"/>
      <c r="DC6" s="710"/>
      <c r="DD6" s="710"/>
      <c r="DE6" s="710"/>
      <c r="DF6" s="711"/>
      <c r="DG6" s="764"/>
      <c r="DH6" s="765"/>
      <c r="DI6" s="765"/>
      <c r="DJ6" s="765"/>
      <c r="DK6" s="766"/>
      <c r="DL6" s="764"/>
      <c r="DM6" s="765"/>
      <c r="DN6" s="765"/>
      <c r="DO6" s="765"/>
      <c r="DP6" s="766"/>
      <c r="DQ6" s="713"/>
      <c r="DR6" s="710"/>
      <c r="DS6" s="710"/>
      <c r="DT6" s="710"/>
      <c r="DU6" s="711"/>
      <c r="DV6" s="713"/>
      <c r="DW6" s="710"/>
      <c r="DX6" s="710"/>
      <c r="DY6" s="710"/>
      <c r="DZ6" s="715"/>
      <c r="EA6" s="229"/>
    </row>
    <row r="7" spans="1:131" s="230" customFormat="1" ht="26.25" customHeight="1" thickTop="1" x14ac:dyDescent="0.15">
      <c r="A7" s="231">
        <v>1</v>
      </c>
      <c r="B7" s="747" t="s">
        <v>391</v>
      </c>
      <c r="C7" s="748"/>
      <c r="D7" s="748"/>
      <c r="E7" s="748"/>
      <c r="F7" s="748"/>
      <c r="G7" s="748"/>
      <c r="H7" s="748"/>
      <c r="I7" s="748"/>
      <c r="J7" s="748"/>
      <c r="K7" s="748"/>
      <c r="L7" s="748"/>
      <c r="M7" s="748"/>
      <c r="N7" s="748"/>
      <c r="O7" s="748"/>
      <c r="P7" s="749"/>
      <c r="Q7" s="750">
        <v>21137</v>
      </c>
      <c r="R7" s="751"/>
      <c r="S7" s="751"/>
      <c r="T7" s="751"/>
      <c r="U7" s="751"/>
      <c r="V7" s="751">
        <v>19708</v>
      </c>
      <c r="W7" s="751"/>
      <c r="X7" s="751"/>
      <c r="Y7" s="751"/>
      <c r="Z7" s="751"/>
      <c r="AA7" s="751">
        <v>1429</v>
      </c>
      <c r="AB7" s="751"/>
      <c r="AC7" s="751"/>
      <c r="AD7" s="751"/>
      <c r="AE7" s="752"/>
      <c r="AF7" s="753">
        <v>1098</v>
      </c>
      <c r="AG7" s="754"/>
      <c r="AH7" s="754"/>
      <c r="AI7" s="754"/>
      <c r="AJ7" s="755"/>
      <c r="AK7" s="756">
        <v>501</v>
      </c>
      <c r="AL7" s="757"/>
      <c r="AM7" s="757"/>
      <c r="AN7" s="757"/>
      <c r="AO7" s="757"/>
      <c r="AP7" s="757">
        <v>19147</v>
      </c>
      <c r="AQ7" s="757"/>
      <c r="AR7" s="757"/>
      <c r="AS7" s="757"/>
      <c r="AT7" s="757"/>
      <c r="AU7" s="758"/>
      <c r="AV7" s="758"/>
      <c r="AW7" s="758"/>
      <c r="AX7" s="758"/>
      <c r="AY7" s="759"/>
      <c r="AZ7" s="226"/>
      <c r="BA7" s="226"/>
      <c r="BB7" s="226"/>
      <c r="BC7" s="226"/>
      <c r="BD7" s="226"/>
      <c r="BE7" s="227"/>
      <c r="BF7" s="227"/>
      <c r="BG7" s="227"/>
      <c r="BH7" s="227"/>
      <c r="BI7" s="227"/>
      <c r="BJ7" s="227"/>
      <c r="BK7" s="227"/>
      <c r="BL7" s="227"/>
      <c r="BM7" s="227"/>
      <c r="BN7" s="227"/>
      <c r="BO7" s="227"/>
      <c r="BP7" s="227"/>
      <c r="BQ7" s="231">
        <v>1</v>
      </c>
      <c r="BR7" s="232" t="s">
        <v>609</v>
      </c>
      <c r="BS7" s="733" t="s">
        <v>610</v>
      </c>
      <c r="BT7" s="734"/>
      <c r="BU7" s="734"/>
      <c r="BV7" s="734"/>
      <c r="BW7" s="734"/>
      <c r="BX7" s="734"/>
      <c r="BY7" s="734"/>
      <c r="BZ7" s="734"/>
      <c r="CA7" s="734"/>
      <c r="CB7" s="734"/>
      <c r="CC7" s="734"/>
      <c r="CD7" s="734"/>
      <c r="CE7" s="734"/>
      <c r="CF7" s="734"/>
      <c r="CG7" s="760"/>
      <c r="CH7" s="730">
        <v>12</v>
      </c>
      <c r="CI7" s="731"/>
      <c r="CJ7" s="731"/>
      <c r="CK7" s="731"/>
      <c r="CL7" s="732"/>
      <c r="CM7" s="730">
        <v>114</v>
      </c>
      <c r="CN7" s="731"/>
      <c r="CO7" s="731"/>
      <c r="CP7" s="731"/>
      <c r="CQ7" s="732"/>
      <c r="CR7" s="730">
        <v>96</v>
      </c>
      <c r="CS7" s="731"/>
      <c r="CT7" s="731"/>
      <c r="CU7" s="731"/>
      <c r="CV7" s="732"/>
      <c r="CW7" s="730">
        <v>15</v>
      </c>
      <c r="CX7" s="731"/>
      <c r="CY7" s="731"/>
      <c r="CZ7" s="731"/>
      <c r="DA7" s="732"/>
      <c r="DB7" s="730" t="s">
        <v>611</v>
      </c>
      <c r="DC7" s="731"/>
      <c r="DD7" s="731"/>
      <c r="DE7" s="731"/>
      <c r="DF7" s="732"/>
      <c r="DG7" s="730" t="s">
        <v>611</v>
      </c>
      <c r="DH7" s="731"/>
      <c r="DI7" s="731"/>
      <c r="DJ7" s="731"/>
      <c r="DK7" s="732"/>
      <c r="DL7" s="730">
        <v>26</v>
      </c>
      <c r="DM7" s="731"/>
      <c r="DN7" s="731"/>
      <c r="DO7" s="731"/>
      <c r="DP7" s="732"/>
      <c r="DQ7" s="730">
        <v>23</v>
      </c>
      <c r="DR7" s="731"/>
      <c r="DS7" s="731"/>
      <c r="DT7" s="731"/>
      <c r="DU7" s="732"/>
      <c r="DV7" s="733"/>
      <c r="DW7" s="734"/>
      <c r="DX7" s="734"/>
      <c r="DY7" s="734"/>
      <c r="DZ7" s="735"/>
      <c r="EA7" s="229"/>
    </row>
    <row r="8" spans="1:131" s="230" customFormat="1" ht="26.25" customHeight="1" x14ac:dyDescent="0.15">
      <c r="A8" s="233">
        <v>2</v>
      </c>
      <c r="B8" s="736" t="s">
        <v>392</v>
      </c>
      <c r="C8" s="737"/>
      <c r="D8" s="737"/>
      <c r="E8" s="737"/>
      <c r="F8" s="737"/>
      <c r="G8" s="737"/>
      <c r="H8" s="737"/>
      <c r="I8" s="737"/>
      <c r="J8" s="737"/>
      <c r="K8" s="737"/>
      <c r="L8" s="737"/>
      <c r="M8" s="737"/>
      <c r="N8" s="737"/>
      <c r="O8" s="737"/>
      <c r="P8" s="738"/>
      <c r="Q8" s="739">
        <v>55</v>
      </c>
      <c r="R8" s="740"/>
      <c r="S8" s="740"/>
      <c r="T8" s="740"/>
      <c r="U8" s="740"/>
      <c r="V8" s="740">
        <v>53</v>
      </c>
      <c r="W8" s="740"/>
      <c r="X8" s="740"/>
      <c r="Y8" s="740"/>
      <c r="Z8" s="740"/>
      <c r="AA8" s="740">
        <v>2</v>
      </c>
      <c r="AB8" s="740"/>
      <c r="AC8" s="740"/>
      <c r="AD8" s="740"/>
      <c r="AE8" s="741"/>
      <c r="AF8" s="742">
        <v>2</v>
      </c>
      <c r="AG8" s="743"/>
      <c r="AH8" s="743"/>
      <c r="AI8" s="743"/>
      <c r="AJ8" s="744"/>
      <c r="AK8" s="745">
        <v>5</v>
      </c>
      <c r="AL8" s="746"/>
      <c r="AM8" s="746"/>
      <c r="AN8" s="746"/>
      <c r="AO8" s="746"/>
      <c r="AP8" s="746">
        <v>15</v>
      </c>
      <c r="AQ8" s="746"/>
      <c r="AR8" s="746"/>
      <c r="AS8" s="746"/>
      <c r="AT8" s="746"/>
      <c r="AU8" s="767"/>
      <c r="AV8" s="767"/>
      <c r="AW8" s="767"/>
      <c r="AX8" s="767"/>
      <c r="AY8" s="768"/>
      <c r="AZ8" s="226"/>
      <c r="BA8" s="226"/>
      <c r="BB8" s="226"/>
      <c r="BC8" s="226"/>
      <c r="BD8" s="226"/>
      <c r="BE8" s="227"/>
      <c r="BF8" s="227"/>
      <c r="BG8" s="227"/>
      <c r="BH8" s="227"/>
      <c r="BI8" s="227"/>
      <c r="BJ8" s="227"/>
      <c r="BK8" s="227"/>
      <c r="BL8" s="227"/>
      <c r="BM8" s="227"/>
      <c r="BN8" s="227"/>
      <c r="BO8" s="227"/>
      <c r="BP8" s="227"/>
      <c r="BQ8" s="233">
        <v>2</v>
      </c>
      <c r="BR8" s="234" t="s">
        <v>609</v>
      </c>
      <c r="BS8" s="769" t="s">
        <v>612</v>
      </c>
      <c r="BT8" s="770"/>
      <c r="BU8" s="770"/>
      <c r="BV8" s="770"/>
      <c r="BW8" s="770"/>
      <c r="BX8" s="770"/>
      <c r="BY8" s="770"/>
      <c r="BZ8" s="770"/>
      <c r="CA8" s="770"/>
      <c r="CB8" s="770"/>
      <c r="CC8" s="770"/>
      <c r="CD8" s="770"/>
      <c r="CE8" s="770"/>
      <c r="CF8" s="770"/>
      <c r="CG8" s="771"/>
      <c r="CH8" s="772">
        <v>71</v>
      </c>
      <c r="CI8" s="773"/>
      <c r="CJ8" s="773"/>
      <c r="CK8" s="773"/>
      <c r="CL8" s="774"/>
      <c r="CM8" s="772">
        <v>363</v>
      </c>
      <c r="CN8" s="773"/>
      <c r="CO8" s="773"/>
      <c r="CP8" s="773"/>
      <c r="CQ8" s="774"/>
      <c r="CR8" s="772">
        <v>50</v>
      </c>
      <c r="CS8" s="773"/>
      <c r="CT8" s="773"/>
      <c r="CU8" s="773"/>
      <c r="CV8" s="774"/>
      <c r="CW8" s="772" t="s">
        <v>611</v>
      </c>
      <c r="CX8" s="773"/>
      <c r="CY8" s="773"/>
      <c r="CZ8" s="773"/>
      <c r="DA8" s="774"/>
      <c r="DB8" s="772" t="s">
        <v>611</v>
      </c>
      <c r="DC8" s="773"/>
      <c r="DD8" s="773"/>
      <c r="DE8" s="773"/>
      <c r="DF8" s="774"/>
      <c r="DG8" s="772" t="s">
        <v>611</v>
      </c>
      <c r="DH8" s="773"/>
      <c r="DI8" s="773"/>
      <c r="DJ8" s="773"/>
      <c r="DK8" s="774"/>
      <c r="DL8" s="772">
        <v>87</v>
      </c>
      <c r="DM8" s="773"/>
      <c r="DN8" s="773"/>
      <c r="DO8" s="773"/>
      <c r="DP8" s="774"/>
      <c r="DQ8" s="772">
        <v>9</v>
      </c>
      <c r="DR8" s="773"/>
      <c r="DS8" s="773"/>
      <c r="DT8" s="773"/>
      <c r="DU8" s="774"/>
      <c r="DV8" s="769"/>
      <c r="DW8" s="770"/>
      <c r="DX8" s="770"/>
      <c r="DY8" s="770"/>
      <c r="DZ8" s="775"/>
      <c r="EA8" s="229"/>
    </row>
    <row r="9" spans="1:131" s="230" customFormat="1" ht="26.25" customHeight="1" x14ac:dyDescent="0.15">
      <c r="A9" s="233">
        <v>3</v>
      </c>
      <c r="B9" s="736" t="s">
        <v>393</v>
      </c>
      <c r="C9" s="737"/>
      <c r="D9" s="737"/>
      <c r="E9" s="737"/>
      <c r="F9" s="737"/>
      <c r="G9" s="737"/>
      <c r="H9" s="737"/>
      <c r="I9" s="737"/>
      <c r="J9" s="737"/>
      <c r="K9" s="737"/>
      <c r="L9" s="737"/>
      <c r="M9" s="737"/>
      <c r="N9" s="737"/>
      <c r="O9" s="737"/>
      <c r="P9" s="738"/>
      <c r="Q9" s="739">
        <v>139</v>
      </c>
      <c r="R9" s="740"/>
      <c r="S9" s="740"/>
      <c r="T9" s="740"/>
      <c r="U9" s="740"/>
      <c r="V9" s="740">
        <v>130</v>
      </c>
      <c r="W9" s="740"/>
      <c r="X9" s="740"/>
      <c r="Y9" s="740"/>
      <c r="Z9" s="740"/>
      <c r="AA9" s="740">
        <v>9</v>
      </c>
      <c r="AB9" s="740"/>
      <c r="AC9" s="740"/>
      <c r="AD9" s="740"/>
      <c r="AE9" s="741"/>
      <c r="AF9" s="742">
        <v>3</v>
      </c>
      <c r="AG9" s="743"/>
      <c r="AH9" s="743"/>
      <c r="AI9" s="743"/>
      <c r="AJ9" s="744"/>
      <c r="AK9" s="745" t="s">
        <v>529</v>
      </c>
      <c r="AL9" s="746"/>
      <c r="AM9" s="746"/>
      <c r="AN9" s="746"/>
      <c r="AO9" s="746"/>
      <c r="AP9" s="746">
        <v>0</v>
      </c>
      <c r="AQ9" s="746"/>
      <c r="AR9" s="746"/>
      <c r="AS9" s="746"/>
      <c r="AT9" s="746"/>
      <c r="AU9" s="767"/>
      <c r="AV9" s="767"/>
      <c r="AW9" s="767"/>
      <c r="AX9" s="767"/>
      <c r="AY9" s="768"/>
      <c r="AZ9" s="226"/>
      <c r="BA9" s="226"/>
      <c r="BB9" s="226"/>
      <c r="BC9" s="226"/>
      <c r="BD9" s="226"/>
      <c r="BE9" s="227"/>
      <c r="BF9" s="227"/>
      <c r="BG9" s="227"/>
      <c r="BH9" s="227"/>
      <c r="BI9" s="227"/>
      <c r="BJ9" s="227"/>
      <c r="BK9" s="227"/>
      <c r="BL9" s="227"/>
      <c r="BM9" s="227"/>
      <c r="BN9" s="227"/>
      <c r="BO9" s="227"/>
      <c r="BP9" s="227"/>
      <c r="BQ9" s="233">
        <v>3</v>
      </c>
      <c r="BR9" s="234"/>
      <c r="BS9" s="769" t="s">
        <v>613</v>
      </c>
      <c r="BT9" s="770"/>
      <c r="BU9" s="770"/>
      <c r="BV9" s="770"/>
      <c r="BW9" s="770"/>
      <c r="BX9" s="770"/>
      <c r="BY9" s="770"/>
      <c r="BZ9" s="770"/>
      <c r="CA9" s="770"/>
      <c r="CB9" s="770"/>
      <c r="CC9" s="770"/>
      <c r="CD9" s="770"/>
      <c r="CE9" s="770"/>
      <c r="CF9" s="770"/>
      <c r="CG9" s="771"/>
      <c r="CH9" s="772">
        <v>-67</v>
      </c>
      <c r="CI9" s="773"/>
      <c r="CJ9" s="773"/>
      <c r="CK9" s="773"/>
      <c r="CL9" s="774"/>
      <c r="CM9" s="772">
        <v>-286</v>
      </c>
      <c r="CN9" s="773"/>
      <c r="CO9" s="773"/>
      <c r="CP9" s="773"/>
      <c r="CQ9" s="774"/>
      <c r="CR9" s="772">
        <v>5</v>
      </c>
      <c r="CS9" s="773"/>
      <c r="CT9" s="773"/>
      <c r="CU9" s="773"/>
      <c r="CV9" s="774"/>
      <c r="CW9" s="772" t="s">
        <v>611</v>
      </c>
      <c r="CX9" s="773"/>
      <c r="CY9" s="773"/>
      <c r="CZ9" s="773"/>
      <c r="DA9" s="774"/>
      <c r="DB9" s="772" t="s">
        <v>611</v>
      </c>
      <c r="DC9" s="773"/>
      <c r="DD9" s="773"/>
      <c r="DE9" s="773"/>
      <c r="DF9" s="774"/>
      <c r="DG9" s="772" t="s">
        <v>611</v>
      </c>
      <c r="DH9" s="773"/>
      <c r="DI9" s="773"/>
      <c r="DJ9" s="773"/>
      <c r="DK9" s="774"/>
      <c r="DL9" s="772">
        <v>280</v>
      </c>
      <c r="DM9" s="773"/>
      <c r="DN9" s="773"/>
      <c r="DO9" s="773"/>
      <c r="DP9" s="774"/>
      <c r="DQ9" s="772">
        <v>252</v>
      </c>
      <c r="DR9" s="773"/>
      <c r="DS9" s="773"/>
      <c r="DT9" s="773"/>
      <c r="DU9" s="774"/>
      <c r="DV9" s="769"/>
      <c r="DW9" s="770"/>
      <c r="DX9" s="770"/>
      <c r="DY9" s="770"/>
      <c r="DZ9" s="775"/>
      <c r="EA9" s="229"/>
    </row>
    <row r="10" spans="1:131" s="230" customFormat="1" ht="26.25" customHeight="1" x14ac:dyDescent="0.15">
      <c r="A10" s="233">
        <v>4</v>
      </c>
      <c r="B10" s="736"/>
      <c r="C10" s="737"/>
      <c r="D10" s="737"/>
      <c r="E10" s="737"/>
      <c r="F10" s="737"/>
      <c r="G10" s="737"/>
      <c r="H10" s="737"/>
      <c r="I10" s="737"/>
      <c r="J10" s="737"/>
      <c r="K10" s="737"/>
      <c r="L10" s="737"/>
      <c r="M10" s="737"/>
      <c r="N10" s="737"/>
      <c r="O10" s="737"/>
      <c r="P10" s="738"/>
      <c r="Q10" s="739"/>
      <c r="R10" s="740"/>
      <c r="S10" s="740"/>
      <c r="T10" s="740"/>
      <c r="U10" s="740"/>
      <c r="V10" s="740"/>
      <c r="W10" s="740"/>
      <c r="X10" s="740"/>
      <c r="Y10" s="740"/>
      <c r="Z10" s="740"/>
      <c r="AA10" s="740"/>
      <c r="AB10" s="740"/>
      <c r="AC10" s="740"/>
      <c r="AD10" s="740"/>
      <c r="AE10" s="741"/>
      <c r="AF10" s="742"/>
      <c r="AG10" s="743"/>
      <c r="AH10" s="743"/>
      <c r="AI10" s="743"/>
      <c r="AJ10" s="744"/>
      <c r="AK10" s="745"/>
      <c r="AL10" s="746"/>
      <c r="AM10" s="746"/>
      <c r="AN10" s="746"/>
      <c r="AO10" s="746"/>
      <c r="AP10" s="746"/>
      <c r="AQ10" s="746"/>
      <c r="AR10" s="746"/>
      <c r="AS10" s="746"/>
      <c r="AT10" s="746"/>
      <c r="AU10" s="767"/>
      <c r="AV10" s="767"/>
      <c r="AW10" s="767"/>
      <c r="AX10" s="767"/>
      <c r="AY10" s="768"/>
      <c r="AZ10" s="226"/>
      <c r="BA10" s="226"/>
      <c r="BB10" s="226"/>
      <c r="BC10" s="226"/>
      <c r="BD10" s="226"/>
      <c r="BE10" s="227"/>
      <c r="BF10" s="227"/>
      <c r="BG10" s="227"/>
      <c r="BH10" s="227"/>
      <c r="BI10" s="227"/>
      <c r="BJ10" s="227"/>
      <c r="BK10" s="227"/>
      <c r="BL10" s="227"/>
      <c r="BM10" s="227"/>
      <c r="BN10" s="227"/>
      <c r="BO10" s="227"/>
      <c r="BP10" s="227"/>
      <c r="BQ10" s="233">
        <v>4</v>
      </c>
      <c r="BR10" s="234"/>
      <c r="BS10" s="769" t="s">
        <v>614</v>
      </c>
      <c r="BT10" s="770"/>
      <c r="BU10" s="770"/>
      <c r="BV10" s="770"/>
      <c r="BW10" s="770"/>
      <c r="BX10" s="770"/>
      <c r="BY10" s="770"/>
      <c r="BZ10" s="770"/>
      <c r="CA10" s="770"/>
      <c r="CB10" s="770"/>
      <c r="CC10" s="770"/>
      <c r="CD10" s="770"/>
      <c r="CE10" s="770"/>
      <c r="CF10" s="770"/>
      <c r="CG10" s="771"/>
      <c r="CH10" s="772">
        <v>7</v>
      </c>
      <c r="CI10" s="773"/>
      <c r="CJ10" s="773"/>
      <c r="CK10" s="773"/>
      <c r="CL10" s="774"/>
      <c r="CM10" s="772">
        <v>-36</v>
      </c>
      <c r="CN10" s="773"/>
      <c r="CO10" s="773"/>
      <c r="CP10" s="773"/>
      <c r="CQ10" s="774"/>
      <c r="CR10" s="772">
        <v>15</v>
      </c>
      <c r="CS10" s="773"/>
      <c r="CT10" s="773"/>
      <c r="CU10" s="773"/>
      <c r="CV10" s="774"/>
      <c r="CW10" s="772" t="s">
        <v>611</v>
      </c>
      <c r="CX10" s="773"/>
      <c r="CY10" s="773"/>
      <c r="CZ10" s="773"/>
      <c r="DA10" s="774"/>
      <c r="DB10" s="772" t="s">
        <v>611</v>
      </c>
      <c r="DC10" s="773"/>
      <c r="DD10" s="773"/>
      <c r="DE10" s="773"/>
      <c r="DF10" s="774"/>
      <c r="DG10" s="772" t="s">
        <v>611</v>
      </c>
      <c r="DH10" s="773"/>
      <c r="DI10" s="773"/>
      <c r="DJ10" s="773"/>
      <c r="DK10" s="774"/>
      <c r="DL10" s="772" t="s">
        <v>611</v>
      </c>
      <c r="DM10" s="773"/>
      <c r="DN10" s="773"/>
      <c r="DO10" s="773"/>
      <c r="DP10" s="774"/>
      <c r="DQ10" s="772" t="s">
        <v>611</v>
      </c>
      <c r="DR10" s="773"/>
      <c r="DS10" s="773"/>
      <c r="DT10" s="773"/>
      <c r="DU10" s="774"/>
      <c r="DV10" s="769"/>
      <c r="DW10" s="770"/>
      <c r="DX10" s="770"/>
      <c r="DY10" s="770"/>
      <c r="DZ10" s="775"/>
      <c r="EA10" s="229"/>
    </row>
    <row r="11" spans="1:131" s="230" customFormat="1" ht="26.25" customHeight="1" x14ac:dyDescent="0.15">
      <c r="A11" s="233">
        <v>5</v>
      </c>
      <c r="B11" s="736"/>
      <c r="C11" s="737"/>
      <c r="D11" s="737"/>
      <c r="E11" s="737"/>
      <c r="F11" s="737"/>
      <c r="G11" s="737"/>
      <c r="H11" s="737"/>
      <c r="I11" s="737"/>
      <c r="J11" s="737"/>
      <c r="K11" s="737"/>
      <c r="L11" s="737"/>
      <c r="M11" s="737"/>
      <c r="N11" s="737"/>
      <c r="O11" s="737"/>
      <c r="P11" s="738"/>
      <c r="Q11" s="739"/>
      <c r="R11" s="740"/>
      <c r="S11" s="740"/>
      <c r="T11" s="740"/>
      <c r="U11" s="740"/>
      <c r="V11" s="740"/>
      <c r="W11" s="740"/>
      <c r="X11" s="740"/>
      <c r="Y11" s="740"/>
      <c r="Z11" s="740"/>
      <c r="AA11" s="740"/>
      <c r="AB11" s="740"/>
      <c r="AC11" s="740"/>
      <c r="AD11" s="740"/>
      <c r="AE11" s="741"/>
      <c r="AF11" s="742"/>
      <c r="AG11" s="743"/>
      <c r="AH11" s="743"/>
      <c r="AI11" s="743"/>
      <c r="AJ11" s="744"/>
      <c r="AK11" s="745"/>
      <c r="AL11" s="746"/>
      <c r="AM11" s="746"/>
      <c r="AN11" s="746"/>
      <c r="AO11" s="746"/>
      <c r="AP11" s="746"/>
      <c r="AQ11" s="746"/>
      <c r="AR11" s="746"/>
      <c r="AS11" s="746"/>
      <c r="AT11" s="746"/>
      <c r="AU11" s="767"/>
      <c r="AV11" s="767"/>
      <c r="AW11" s="767"/>
      <c r="AX11" s="767"/>
      <c r="AY11" s="768"/>
      <c r="AZ11" s="226"/>
      <c r="BA11" s="226"/>
      <c r="BB11" s="226"/>
      <c r="BC11" s="226"/>
      <c r="BD11" s="226"/>
      <c r="BE11" s="227"/>
      <c r="BF11" s="227"/>
      <c r="BG11" s="227"/>
      <c r="BH11" s="227"/>
      <c r="BI11" s="227"/>
      <c r="BJ11" s="227"/>
      <c r="BK11" s="227"/>
      <c r="BL11" s="227"/>
      <c r="BM11" s="227"/>
      <c r="BN11" s="227"/>
      <c r="BO11" s="227"/>
      <c r="BP11" s="227"/>
      <c r="BQ11" s="233">
        <v>5</v>
      </c>
      <c r="BR11" s="234"/>
      <c r="BS11" s="769"/>
      <c r="BT11" s="770"/>
      <c r="BU11" s="770"/>
      <c r="BV11" s="770"/>
      <c r="BW11" s="770"/>
      <c r="BX11" s="770"/>
      <c r="BY11" s="770"/>
      <c r="BZ11" s="770"/>
      <c r="CA11" s="770"/>
      <c r="CB11" s="770"/>
      <c r="CC11" s="770"/>
      <c r="CD11" s="770"/>
      <c r="CE11" s="770"/>
      <c r="CF11" s="770"/>
      <c r="CG11" s="771"/>
      <c r="CH11" s="772"/>
      <c r="CI11" s="773"/>
      <c r="CJ11" s="773"/>
      <c r="CK11" s="773"/>
      <c r="CL11" s="774"/>
      <c r="CM11" s="772"/>
      <c r="CN11" s="773"/>
      <c r="CO11" s="773"/>
      <c r="CP11" s="773"/>
      <c r="CQ11" s="774"/>
      <c r="CR11" s="772"/>
      <c r="CS11" s="773"/>
      <c r="CT11" s="773"/>
      <c r="CU11" s="773"/>
      <c r="CV11" s="774"/>
      <c r="CW11" s="772"/>
      <c r="CX11" s="773"/>
      <c r="CY11" s="773"/>
      <c r="CZ11" s="773"/>
      <c r="DA11" s="774"/>
      <c r="DB11" s="772"/>
      <c r="DC11" s="773"/>
      <c r="DD11" s="773"/>
      <c r="DE11" s="773"/>
      <c r="DF11" s="774"/>
      <c r="DG11" s="772"/>
      <c r="DH11" s="773"/>
      <c r="DI11" s="773"/>
      <c r="DJ11" s="773"/>
      <c r="DK11" s="774"/>
      <c r="DL11" s="772"/>
      <c r="DM11" s="773"/>
      <c r="DN11" s="773"/>
      <c r="DO11" s="773"/>
      <c r="DP11" s="774"/>
      <c r="DQ11" s="772"/>
      <c r="DR11" s="773"/>
      <c r="DS11" s="773"/>
      <c r="DT11" s="773"/>
      <c r="DU11" s="774"/>
      <c r="DV11" s="769"/>
      <c r="DW11" s="770"/>
      <c r="DX11" s="770"/>
      <c r="DY11" s="770"/>
      <c r="DZ11" s="775"/>
      <c r="EA11" s="229"/>
    </row>
    <row r="12" spans="1:131" s="230" customFormat="1" ht="26.25" customHeight="1" x14ac:dyDescent="0.15">
      <c r="A12" s="233">
        <v>6</v>
      </c>
      <c r="B12" s="736"/>
      <c r="C12" s="737"/>
      <c r="D12" s="737"/>
      <c r="E12" s="737"/>
      <c r="F12" s="737"/>
      <c r="G12" s="737"/>
      <c r="H12" s="737"/>
      <c r="I12" s="737"/>
      <c r="J12" s="737"/>
      <c r="K12" s="737"/>
      <c r="L12" s="737"/>
      <c r="M12" s="737"/>
      <c r="N12" s="737"/>
      <c r="O12" s="737"/>
      <c r="P12" s="738"/>
      <c r="Q12" s="739"/>
      <c r="R12" s="740"/>
      <c r="S12" s="740"/>
      <c r="T12" s="740"/>
      <c r="U12" s="740"/>
      <c r="V12" s="740"/>
      <c r="W12" s="740"/>
      <c r="X12" s="740"/>
      <c r="Y12" s="740"/>
      <c r="Z12" s="740"/>
      <c r="AA12" s="740"/>
      <c r="AB12" s="740"/>
      <c r="AC12" s="740"/>
      <c r="AD12" s="740"/>
      <c r="AE12" s="741"/>
      <c r="AF12" s="742"/>
      <c r="AG12" s="743"/>
      <c r="AH12" s="743"/>
      <c r="AI12" s="743"/>
      <c r="AJ12" s="744"/>
      <c r="AK12" s="745"/>
      <c r="AL12" s="746"/>
      <c r="AM12" s="746"/>
      <c r="AN12" s="746"/>
      <c r="AO12" s="746"/>
      <c r="AP12" s="746"/>
      <c r="AQ12" s="746"/>
      <c r="AR12" s="746"/>
      <c r="AS12" s="746"/>
      <c r="AT12" s="746"/>
      <c r="AU12" s="767"/>
      <c r="AV12" s="767"/>
      <c r="AW12" s="767"/>
      <c r="AX12" s="767"/>
      <c r="AY12" s="768"/>
      <c r="AZ12" s="226"/>
      <c r="BA12" s="226"/>
      <c r="BB12" s="226"/>
      <c r="BC12" s="226"/>
      <c r="BD12" s="226"/>
      <c r="BE12" s="227"/>
      <c r="BF12" s="227"/>
      <c r="BG12" s="227"/>
      <c r="BH12" s="227"/>
      <c r="BI12" s="227"/>
      <c r="BJ12" s="227"/>
      <c r="BK12" s="227"/>
      <c r="BL12" s="227"/>
      <c r="BM12" s="227"/>
      <c r="BN12" s="227"/>
      <c r="BO12" s="227"/>
      <c r="BP12" s="227"/>
      <c r="BQ12" s="233">
        <v>6</v>
      </c>
      <c r="BR12" s="234"/>
      <c r="BS12" s="769"/>
      <c r="BT12" s="770"/>
      <c r="BU12" s="770"/>
      <c r="BV12" s="770"/>
      <c r="BW12" s="770"/>
      <c r="BX12" s="770"/>
      <c r="BY12" s="770"/>
      <c r="BZ12" s="770"/>
      <c r="CA12" s="770"/>
      <c r="CB12" s="770"/>
      <c r="CC12" s="770"/>
      <c r="CD12" s="770"/>
      <c r="CE12" s="770"/>
      <c r="CF12" s="770"/>
      <c r="CG12" s="771"/>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69"/>
      <c r="DW12" s="770"/>
      <c r="DX12" s="770"/>
      <c r="DY12" s="770"/>
      <c r="DZ12" s="775"/>
      <c r="EA12" s="229"/>
    </row>
    <row r="13" spans="1:131" s="230" customFormat="1" ht="26.25" customHeight="1" x14ac:dyDescent="0.15">
      <c r="A13" s="233">
        <v>7</v>
      </c>
      <c r="B13" s="736"/>
      <c r="C13" s="737"/>
      <c r="D13" s="737"/>
      <c r="E13" s="737"/>
      <c r="F13" s="737"/>
      <c r="G13" s="737"/>
      <c r="H13" s="737"/>
      <c r="I13" s="737"/>
      <c r="J13" s="737"/>
      <c r="K13" s="737"/>
      <c r="L13" s="737"/>
      <c r="M13" s="737"/>
      <c r="N13" s="737"/>
      <c r="O13" s="737"/>
      <c r="P13" s="738"/>
      <c r="Q13" s="739"/>
      <c r="R13" s="740"/>
      <c r="S13" s="740"/>
      <c r="T13" s="740"/>
      <c r="U13" s="740"/>
      <c r="V13" s="740"/>
      <c r="W13" s="740"/>
      <c r="X13" s="740"/>
      <c r="Y13" s="740"/>
      <c r="Z13" s="740"/>
      <c r="AA13" s="740"/>
      <c r="AB13" s="740"/>
      <c r="AC13" s="740"/>
      <c r="AD13" s="740"/>
      <c r="AE13" s="741"/>
      <c r="AF13" s="742"/>
      <c r="AG13" s="743"/>
      <c r="AH13" s="743"/>
      <c r="AI13" s="743"/>
      <c r="AJ13" s="744"/>
      <c r="AK13" s="745"/>
      <c r="AL13" s="746"/>
      <c r="AM13" s="746"/>
      <c r="AN13" s="746"/>
      <c r="AO13" s="746"/>
      <c r="AP13" s="746"/>
      <c r="AQ13" s="746"/>
      <c r="AR13" s="746"/>
      <c r="AS13" s="746"/>
      <c r="AT13" s="746"/>
      <c r="AU13" s="767"/>
      <c r="AV13" s="767"/>
      <c r="AW13" s="767"/>
      <c r="AX13" s="767"/>
      <c r="AY13" s="768"/>
      <c r="AZ13" s="226"/>
      <c r="BA13" s="226"/>
      <c r="BB13" s="226"/>
      <c r="BC13" s="226"/>
      <c r="BD13" s="226"/>
      <c r="BE13" s="227"/>
      <c r="BF13" s="227"/>
      <c r="BG13" s="227"/>
      <c r="BH13" s="227"/>
      <c r="BI13" s="227"/>
      <c r="BJ13" s="227"/>
      <c r="BK13" s="227"/>
      <c r="BL13" s="227"/>
      <c r="BM13" s="227"/>
      <c r="BN13" s="227"/>
      <c r="BO13" s="227"/>
      <c r="BP13" s="227"/>
      <c r="BQ13" s="233">
        <v>7</v>
      </c>
      <c r="BR13" s="234"/>
      <c r="BS13" s="769"/>
      <c r="BT13" s="770"/>
      <c r="BU13" s="770"/>
      <c r="BV13" s="770"/>
      <c r="BW13" s="770"/>
      <c r="BX13" s="770"/>
      <c r="BY13" s="770"/>
      <c r="BZ13" s="770"/>
      <c r="CA13" s="770"/>
      <c r="CB13" s="770"/>
      <c r="CC13" s="770"/>
      <c r="CD13" s="770"/>
      <c r="CE13" s="770"/>
      <c r="CF13" s="770"/>
      <c r="CG13" s="771"/>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69"/>
      <c r="DW13" s="770"/>
      <c r="DX13" s="770"/>
      <c r="DY13" s="770"/>
      <c r="DZ13" s="775"/>
      <c r="EA13" s="229"/>
    </row>
    <row r="14" spans="1:131" s="230" customFormat="1" ht="26.25" customHeight="1" x14ac:dyDescent="0.15">
      <c r="A14" s="233">
        <v>8</v>
      </c>
      <c r="B14" s="736"/>
      <c r="C14" s="737"/>
      <c r="D14" s="737"/>
      <c r="E14" s="737"/>
      <c r="F14" s="737"/>
      <c r="G14" s="737"/>
      <c r="H14" s="737"/>
      <c r="I14" s="737"/>
      <c r="J14" s="737"/>
      <c r="K14" s="737"/>
      <c r="L14" s="737"/>
      <c r="M14" s="737"/>
      <c r="N14" s="737"/>
      <c r="O14" s="737"/>
      <c r="P14" s="738"/>
      <c r="Q14" s="739"/>
      <c r="R14" s="740"/>
      <c r="S14" s="740"/>
      <c r="T14" s="740"/>
      <c r="U14" s="740"/>
      <c r="V14" s="740"/>
      <c r="W14" s="740"/>
      <c r="X14" s="740"/>
      <c r="Y14" s="740"/>
      <c r="Z14" s="740"/>
      <c r="AA14" s="740"/>
      <c r="AB14" s="740"/>
      <c r="AC14" s="740"/>
      <c r="AD14" s="740"/>
      <c r="AE14" s="741"/>
      <c r="AF14" s="742"/>
      <c r="AG14" s="743"/>
      <c r="AH14" s="743"/>
      <c r="AI14" s="743"/>
      <c r="AJ14" s="744"/>
      <c r="AK14" s="745"/>
      <c r="AL14" s="746"/>
      <c r="AM14" s="746"/>
      <c r="AN14" s="746"/>
      <c r="AO14" s="746"/>
      <c r="AP14" s="746"/>
      <c r="AQ14" s="746"/>
      <c r="AR14" s="746"/>
      <c r="AS14" s="746"/>
      <c r="AT14" s="746"/>
      <c r="AU14" s="767"/>
      <c r="AV14" s="767"/>
      <c r="AW14" s="767"/>
      <c r="AX14" s="767"/>
      <c r="AY14" s="768"/>
      <c r="AZ14" s="226"/>
      <c r="BA14" s="226"/>
      <c r="BB14" s="226"/>
      <c r="BC14" s="226"/>
      <c r="BD14" s="226"/>
      <c r="BE14" s="227"/>
      <c r="BF14" s="227"/>
      <c r="BG14" s="227"/>
      <c r="BH14" s="227"/>
      <c r="BI14" s="227"/>
      <c r="BJ14" s="227"/>
      <c r="BK14" s="227"/>
      <c r="BL14" s="227"/>
      <c r="BM14" s="227"/>
      <c r="BN14" s="227"/>
      <c r="BO14" s="227"/>
      <c r="BP14" s="227"/>
      <c r="BQ14" s="233">
        <v>8</v>
      </c>
      <c r="BR14" s="234"/>
      <c r="BS14" s="769"/>
      <c r="BT14" s="770"/>
      <c r="BU14" s="770"/>
      <c r="BV14" s="770"/>
      <c r="BW14" s="770"/>
      <c r="BX14" s="770"/>
      <c r="BY14" s="770"/>
      <c r="BZ14" s="770"/>
      <c r="CA14" s="770"/>
      <c r="CB14" s="770"/>
      <c r="CC14" s="770"/>
      <c r="CD14" s="770"/>
      <c r="CE14" s="770"/>
      <c r="CF14" s="770"/>
      <c r="CG14" s="771"/>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69"/>
      <c r="DW14" s="770"/>
      <c r="DX14" s="770"/>
      <c r="DY14" s="770"/>
      <c r="DZ14" s="775"/>
      <c r="EA14" s="229"/>
    </row>
    <row r="15" spans="1:131" s="230" customFormat="1" ht="26.25" customHeight="1" x14ac:dyDescent="0.15">
      <c r="A15" s="233">
        <v>9</v>
      </c>
      <c r="B15" s="736"/>
      <c r="C15" s="737"/>
      <c r="D15" s="737"/>
      <c r="E15" s="737"/>
      <c r="F15" s="737"/>
      <c r="G15" s="737"/>
      <c r="H15" s="737"/>
      <c r="I15" s="737"/>
      <c r="J15" s="737"/>
      <c r="K15" s="737"/>
      <c r="L15" s="737"/>
      <c r="M15" s="737"/>
      <c r="N15" s="737"/>
      <c r="O15" s="737"/>
      <c r="P15" s="738"/>
      <c r="Q15" s="739"/>
      <c r="R15" s="740"/>
      <c r="S15" s="740"/>
      <c r="T15" s="740"/>
      <c r="U15" s="740"/>
      <c r="V15" s="740"/>
      <c r="W15" s="740"/>
      <c r="X15" s="740"/>
      <c r="Y15" s="740"/>
      <c r="Z15" s="740"/>
      <c r="AA15" s="740"/>
      <c r="AB15" s="740"/>
      <c r="AC15" s="740"/>
      <c r="AD15" s="740"/>
      <c r="AE15" s="741"/>
      <c r="AF15" s="742"/>
      <c r="AG15" s="743"/>
      <c r="AH15" s="743"/>
      <c r="AI15" s="743"/>
      <c r="AJ15" s="744"/>
      <c r="AK15" s="745"/>
      <c r="AL15" s="746"/>
      <c r="AM15" s="746"/>
      <c r="AN15" s="746"/>
      <c r="AO15" s="746"/>
      <c r="AP15" s="746"/>
      <c r="AQ15" s="746"/>
      <c r="AR15" s="746"/>
      <c r="AS15" s="746"/>
      <c r="AT15" s="746"/>
      <c r="AU15" s="767"/>
      <c r="AV15" s="767"/>
      <c r="AW15" s="767"/>
      <c r="AX15" s="767"/>
      <c r="AY15" s="768"/>
      <c r="AZ15" s="226"/>
      <c r="BA15" s="226"/>
      <c r="BB15" s="226"/>
      <c r="BC15" s="226"/>
      <c r="BD15" s="226"/>
      <c r="BE15" s="227"/>
      <c r="BF15" s="227"/>
      <c r="BG15" s="227"/>
      <c r="BH15" s="227"/>
      <c r="BI15" s="227"/>
      <c r="BJ15" s="227"/>
      <c r="BK15" s="227"/>
      <c r="BL15" s="227"/>
      <c r="BM15" s="227"/>
      <c r="BN15" s="227"/>
      <c r="BO15" s="227"/>
      <c r="BP15" s="227"/>
      <c r="BQ15" s="233">
        <v>9</v>
      </c>
      <c r="BR15" s="234"/>
      <c r="BS15" s="769"/>
      <c r="BT15" s="770"/>
      <c r="BU15" s="770"/>
      <c r="BV15" s="770"/>
      <c r="BW15" s="770"/>
      <c r="BX15" s="770"/>
      <c r="BY15" s="770"/>
      <c r="BZ15" s="770"/>
      <c r="CA15" s="770"/>
      <c r="CB15" s="770"/>
      <c r="CC15" s="770"/>
      <c r="CD15" s="770"/>
      <c r="CE15" s="770"/>
      <c r="CF15" s="770"/>
      <c r="CG15" s="771"/>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69"/>
      <c r="DW15" s="770"/>
      <c r="DX15" s="770"/>
      <c r="DY15" s="770"/>
      <c r="DZ15" s="775"/>
      <c r="EA15" s="229"/>
    </row>
    <row r="16" spans="1:131" s="230" customFormat="1" ht="26.25" customHeight="1" x14ac:dyDescent="0.15">
      <c r="A16" s="233">
        <v>10</v>
      </c>
      <c r="B16" s="736"/>
      <c r="C16" s="737"/>
      <c r="D16" s="737"/>
      <c r="E16" s="737"/>
      <c r="F16" s="737"/>
      <c r="G16" s="737"/>
      <c r="H16" s="737"/>
      <c r="I16" s="737"/>
      <c r="J16" s="737"/>
      <c r="K16" s="737"/>
      <c r="L16" s="737"/>
      <c r="M16" s="737"/>
      <c r="N16" s="737"/>
      <c r="O16" s="737"/>
      <c r="P16" s="738"/>
      <c r="Q16" s="739"/>
      <c r="R16" s="740"/>
      <c r="S16" s="740"/>
      <c r="T16" s="740"/>
      <c r="U16" s="740"/>
      <c r="V16" s="740"/>
      <c r="W16" s="740"/>
      <c r="X16" s="740"/>
      <c r="Y16" s="740"/>
      <c r="Z16" s="740"/>
      <c r="AA16" s="740"/>
      <c r="AB16" s="740"/>
      <c r="AC16" s="740"/>
      <c r="AD16" s="740"/>
      <c r="AE16" s="741"/>
      <c r="AF16" s="742"/>
      <c r="AG16" s="743"/>
      <c r="AH16" s="743"/>
      <c r="AI16" s="743"/>
      <c r="AJ16" s="744"/>
      <c r="AK16" s="745"/>
      <c r="AL16" s="746"/>
      <c r="AM16" s="746"/>
      <c r="AN16" s="746"/>
      <c r="AO16" s="746"/>
      <c r="AP16" s="746"/>
      <c r="AQ16" s="746"/>
      <c r="AR16" s="746"/>
      <c r="AS16" s="746"/>
      <c r="AT16" s="746"/>
      <c r="AU16" s="767"/>
      <c r="AV16" s="767"/>
      <c r="AW16" s="767"/>
      <c r="AX16" s="767"/>
      <c r="AY16" s="768"/>
      <c r="AZ16" s="226"/>
      <c r="BA16" s="226"/>
      <c r="BB16" s="226"/>
      <c r="BC16" s="226"/>
      <c r="BD16" s="226"/>
      <c r="BE16" s="227"/>
      <c r="BF16" s="227"/>
      <c r="BG16" s="227"/>
      <c r="BH16" s="227"/>
      <c r="BI16" s="227"/>
      <c r="BJ16" s="227"/>
      <c r="BK16" s="227"/>
      <c r="BL16" s="227"/>
      <c r="BM16" s="227"/>
      <c r="BN16" s="227"/>
      <c r="BO16" s="227"/>
      <c r="BP16" s="227"/>
      <c r="BQ16" s="233">
        <v>10</v>
      </c>
      <c r="BR16" s="234"/>
      <c r="BS16" s="769"/>
      <c r="BT16" s="770"/>
      <c r="BU16" s="770"/>
      <c r="BV16" s="770"/>
      <c r="BW16" s="770"/>
      <c r="BX16" s="770"/>
      <c r="BY16" s="770"/>
      <c r="BZ16" s="770"/>
      <c r="CA16" s="770"/>
      <c r="CB16" s="770"/>
      <c r="CC16" s="770"/>
      <c r="CD16" s="770"/>
      <c r="CE16" s="770"/>
      <c r="CF16" s="770"/>
      <c r="CG16" s="771"/>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69"/>
      <c r="DW16" s="770"/>
      <c r="DX16" s="770"/>
      <c r="DY16" s="770"/>
      <c r="DZ16" s="775"/>
      <c r="EA16" s="229"/>
    </row>
    <row r="17" spans="1:131" s="230" customFormat="1" ht="26.25" customHeight="1" x14ac:dyDescent="0.15">
      <c r="A17" s="233">
        <v>11</v>
      </c>
      <c r="B17" s="736"/>
      <c r="C17" s="737"/>
      <c r="D17" s="737"/>
      <c r="E17" s="737"/>
      <c r="F17" s="737"/>
      <c r="G17" s="737"/>
      <c r="H17" s="737"/>
      <c r="I17" s="737"/>
      <c r="J17" s="737"/>
      <c r="K17" s="737"/>
      <c r="L17" s="737"/>
      <c r="M17" s="737"/>
      <c r="N17" s="737"/>
      <c r="O17" s="737"/>
      <c r="P17" s="738"/>
      <c r="Q17" s="739"/>
      <c r="R17" s="740"/>
      <c r="S17" s="740"/>
      <c r="T17" s="740"/>
      <c r="U17" s="740"/>
      <c r="V17" s="740"/>
      <c r="W17" s="740"/>
      <c r="X17" s="740"/>
      <c r="Y17" s="740"/>
      <c r="Z17" s="740"/>
      <c r="AA17" s="740"/>
      <c r="AB17" s="740"/>
      <c r="AC17" s="740"/>
      <c r="AD17" s="740"/>
      <c r="AE17" s="741"/>
      <c r="AF17" s="742"/>
      <c r="AG17" s="743"/>
      <c r="AH17" s="743"/>
      <c r="AI17" s="743"/>
      <c r="AJ17" s="744"/>
      <c r="AK17" s="745"/>
      <c r="AL17" s="746"/>
      <c r="AM17" s="746"/>
      <c r="AN17" s="746"/>
      <c r="AO17" s="746"/>
      <c r="AP17" s="746"/>
      <c r="AQ17" s="746"/>
      <c r="AR17" s="746"/>
      <c r="AS17" s="746"/>
      <c r="AT17" s="746"/>
      <c r="AU17" s="767"/>
      <c r="AV17" s="767"/>
      <c r="AW17" s="767"/>
      <c r="AX17" s="767"/>
      <c r="AY17" s="768"/>
      <c r="AZ17" s="226"/>
      <c r="BA17" s="226"/>
      <c r="BB17" s="226"/>
      <c r="BC17" s="226"/>
      <c r="BD17" s="226"/>
      <c r="BE17" s="227"/>
      <c r="BF17" s="227"/>
      <c r="BG17" s="227"/>
      <c r="BH17" s="227"/>
      <c r="BI17" s="227"/>
      <c r="BJ17" s="227"/>
      <c r="BK17" s="227"/>
      <c r="BL17" s="227"/>
      <c r="BM17" s="227"/>
      <c r="BN17" s="227"/>
      <c r="BO17" s="227"/>
      <c r="BP17" s="227"/>
      <c r="BQ17" s="233">
        <v>11</v>
      </c>
      <c r="BR17" s="234"/>
      <c r="BS17" s="769"/>
      <c r="BT17" s="770"/>
      <c r="BU17" s="770"/>
      <c r="BV17" s="770"/>
      <c r="BW17" s="770"/>
      <c r="BX17" s="770"/>
      <c r="BY17" s="770"/>
      <c r="BZ17" s="770"/>
      <c r="CA17" s="770"/>
      <c r="CB17" s="770"/>
      <c r="CC17" s="770"/>
      <c r="CD17" s="770"/>
      <c r="CE17" s="770"/>
      <c r="CF17" s="770"/>
      <c r="CG17" s="771"/>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69"/>
      <c r="DW17" s="770"/>
      <c r="DX17" s="770"/>
      <c r="DY17" s="770"/>
      <c r="DZ17" s="775"/>
      <c r="EA17" s="229"/>
    </row>
    <row r="18" spans="1:131" s="230" customFormat="1" ht="26.25" customHeight="1" x14ac:dyDescent="0.15">
      <c r="A18" s="233">
        <v>12</v>
      </c>
      <c r="B18" s="736"/>
      <c r="C18" s="737"/>
      <c r="D18" s="737"/>
      <c r="E18" s="737"/>
      <c r="F18" s="737"/>
      <c r="G18" s="737"/>
      <c r="H18" s="737"/>
      <c r="I18" s="737"/>
      <c r="J18" s="737"/>
      <c r="K18" s="737"/>
      <c r="L18" s="737"/>
      <c r="M18" s="737"/>
      <c r="N18" s="737"/>
      <c r="O18" s="737"/>
      <c r="P18" s="738"/>
      <c r="Q18" s="739"/>
      <c r="R18" s="740"/>
      <c r="S18" s="740"/>
      <c r="T18" s="740"/>
      <c r="U18" s="740"/>
      <c r="V18" s="740"/>
      <c r="W18" s="740"/>
      <c r="X18" s="740"/>
      <c r="Y18" s="740"/>
      <c r="Z18" s="740"/>
      <c r="AA18" s="740"/>
      <c r="AB18" s="740"/>
      <c r="AC18" s="740"/>
      <c r="AD18" s="740"/>
      <c r="AE18" s="741"/>
      <c r="AF18" s="742"/>
      <c r="AG18" s="743"/>
      <c r="AH18" s="743"/>
      <c r="AI18" s="743"/>
      <c r="AJ18" s="744"/>
      <c r="AK18" s="745"/>
      <c r="AL18" s="746"/>
      <c r="AM18" s="746"/>
      <c r="AN18" s="746"/>
      <c r="AO18" s="746"/>
      <c r="AP18" s="746"/>
      <c r="AQ18" s="746"/>
      <c r="AR18" s="746"/>
      <c r="AS18" s="746"/>
      <c r="AT18" s="746"/>
      <c r="AU18" s="767"/>
      <c r="AV18" s="767"/>
      <c r="AW18" s="767"/>
      <c r="AX18" s="767"/>
      <c r="AY18" s="768"/>
      <c r="AZ18" s="226"/>
      <c r="BA18" s="226"/>
      <c r="BB18" s="226"/>
      <c r="BC18" s="226"/>
      <c r="BD18" s="226"/>
      <c r="BE18" s="227"/>
      <c r="BF18" s="227"/>
      <c r="BG18" s="227"/>
      <c r="BH18" s="227"/>
      <c r="BI18" s="227"/>
      <c r="BJ18" s="227"/>
      <c r="BK18" s="227"/>
      <c r="BL18" s="227"/>
      <c r="BM18" s="227"/>
      <c r="BN18" s="227"/>
      <c r="BO18" s="227"/>
      <c r="BP18" s="227"/>
      <c r="BQ18" s="233">
        <v>12</v>
      </c>
      <c r="BR18" s="234"/>
      <c r="BS18" s="769"/>
      <c r="BT18" s="770"/>
      <c r="BU18" s="770"/>
      <c r="BV18" s="770"/>
      <c r="BW18" s="770"/>
      <c r="BX18" s="770"/>
      <c r="BY18" s="770"/>
      <c r="BZ18" s="770"/>
      <c r="CA18" s="770"/>
      <c r="CB18" s="770"/>
      <c r="CC18" s="770"/>
      <c r="CD18" s="770"/>
      <c r="CE18" s="770"/>
      <c r="CF18" s="770"/>
      <c r="CG18" s="771"/>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69"/>
      <c r="DW18" s="770"/>
      <c r="DX18" s="770"/>
      <c r="DY18" s="770"/>
      <c r="DZ18" s="775"/>
      <c r="EA18" s="229"/>
    </row>
    <row r="19" spans="1:131" s="230" customFormat="1" ht="26.25" customHeight="1" x14ac:dyDescent="0.15">
      <c r="A19" s="233">
        <v>13</v>
      </c>
      <c r="B19" s="736"/>
      <c r="C19" s="737"/>
      <c r="D19" s="737"/>
      <c r="E19" s="737"/>
      <c r="F19" s="737"/>
      <c r="G19" s="737"/>
      <c r="H19" s="737"/>
      <c r="I19" s="737"/>
      <c r="J19" s="737"/>
      <c r="K19" s="737"/>
      <c r="L19" s="737"/>
      <c r="M19" s="737"/>
      <c r="N19" s="737"/>
      <c r="O19" s="737"/>
      <c r="P19" s="738"/>
      <c r="Q19" s="739"/>
      <c r="R19" s="740"/>
      <c r="S19" s="740"/>
      <c r="T19" s="740"/>
      <c r="U19" s="740"/>
      <c r="V19" s="740"/>
      <c r="W19" s="740"/>
      <c r="X19" s="740"/>
      <c r="Y19" s="740"/>
      <c r="Z19" s="740"/>
      <c r="AA19" s="740"/>
      <c r="AB19" s="740"/>
      <c r="AC19" s="740"/>
      <c r="AD19" s="740"/>
      <c r="AE19" s="741"/>
      <c r="AF19" s="742"/>
      <c r="AG19" s="743"/>
      <c r="AH19" s="743"/>
      <c r="AI19" s="743"/>
      <c r="AJ19" s="744"/>
      <c r="AK19" s="745"/>
      <c r="AL19" s="746"/>
      <c r="AM19" s="746"/>
      <c r="AN19" s="746"/>
      <c r="AO19" s="746"/>
      <c r="AP19" s="746"/>
      <c r="AQ19" s="746"/>
      <c r="AR19" s="746"/>
      <c r="AS19" s="746"/>
      <c r="AT19" s="746"/>
      <c r="AU19" s="767"/>
      <c r="AV19" s="767"/>
      <c r="AW19" s="767"/>
      <c r="AX19" s="767"/>
      <c r="AY19" s="768"/>
      <c r="AZ19" s="226"/>
      <c r="BA19" s="226"/>
      <c r="BB19" s="226"/>
      <c r="BC19" s="226"/>
      <c r="BD19" s="226"/>
      <c r="BE19" s="227"/>
      <c r="BF19" s="227"/>
      <c r="BG19" s="227"/>
      <c r="BH19" s="227"/>
      <c r="BI19" s="227"/>
      <c r="BJ19" s="227"/>
      <c r="BK19" s="227"/>
      <c r="BL19" s="227"/>
      <c r="BM19" s="227"/>
      <c r="BN19" s="227"/>
      <c r="BO19" s="227"/>
      <c r="BP19" s="227"/>
      <c r="BQ19" s="233">
        <v>13</v>
      </c>
      <c r="BR19" s="234"/>
      <c r="BS19" s="769"/>
      <c r="BT19" s="770"/>
      <c r="BU19" s="770"/>
      <c r="BV19" s="770"/>
      <c r="BW19" s="770"/>
      <c r="BX19" s="770"/>
      <c r="BY19" s="770"/>
      <c r="BZ19" s="770"/>
      <c r="CA19" s="770"/>
      <c r="CB19" s="770"/>
      <c r="CC19" s="770"/>
      <c r="CD19" s="770"/>
      <c r="CE19" s="770"/>
      <c r="CF19" s="770"/>
      <c r="CG19" s="771"/>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69"/>
      <c r="DW19" s="770"/>
      <c r="DX19" s="770"/>
      <c r="DY19" s="770"/>
      <c r="DZ19" s="775"/>
      <c r="EA19" s="229"/>
    </row>
    <row r="20" spans="1:131" s="230" customFormat="1" ht="26.25" customHeight="1" x14ac:dyDescent="0.15">
      <c r="A20" s="233">
        <v>14</v>
      </c>
      <c r="B20" s="736"/>
      <c r="C20" s="737"/>
      <c r="D20" s="737"/>
      <c r="E20" s="737"/>
      <c r="F20" s="737"/>
      <c r="G20" s="737"/>
      <c r="H20" s="737"/>
      <c r="I20" s="737"/>
      <c r="J20" s="737"/>
      <c r="K20" s="737"/>
      <c r="L20" s="737"/>
      <c r="M20" s="737"/>
      <c r="N20" s="737"/>
      <c r="O20" s="737"/>
      <c r="P20" s="738"/>
      <c r="Q20" s="739"/>
      <c r="R20" s="740"/>
      <c r="S20" s="740"/>
      <c r="T20" s="740"/>
      <c r="U20" s="740"/>
      <c r="V20" s="740"/>
      <c r="W20" s="740"/>
      <c r="X20" s="740"/>
      <c r="Y20" s="740"/>
      <c r="Z20" s="740"/>
      <c r="AA20" s="740"/>
      <c r="AB20" s="740"/>
      <c r="AC20" s="740"/>
      <c r="AD20" s="740"/>
      <c r="AE20" s="741"/>
      <c r="AF20" s="742"/>
      <c r="AG20" s="743"/>
      <c r="AH20" s="743"/>
      <c r="AI20" s="743"/>
      <c r="AJ20" s="744"/>
      <c r="AK20" s="745"/>
      <c r="AL20" s="746"/>
      <c r="AM20" s="746"/>
      <c r="AN20" s="746"/>
      <c r="AO20" s="746"/>
      <c r="AP20" s="746"/>
      <c r="AQ20" s="746"/>
      <c r="AR20" s="746"/>
      <c r="AS20" s="746"/>
      <c r="AT20" s="746"/>
      <c r="AU20" s="767"/>
      <c r="AV20" s="767"/>
      <c r="AW20" s="767"/>
      <c r="AX20" s="767"/>
      <c r="AY20" s="768"/>
      <c r="AZ20" s="226"/>
      <c r="BA20" s="226"/>
      <c r="BB20" s="226"/>
      <c r="BC20" s="226"/>
      <c r="BD20" s="226"/>
      <c r="BE20" s="227"/>
      <c r="BF20" s="227"/>
      <c r="BG20" s="227"/>
      <c r="BH20" s="227"/>
      <c r="BI20" s="227"/>
      <c r="BJ20" s="227"/>
      <c r="BK20" s="227"/>
      <c r="BL20" s="227"/>
      <c r="BM20" s="227"/>
      <c r="BN20" s="227"/>
      <c r="BO20" s="227"/>
      <c r="BP20" s="227"/>
      <c r="BQ20" s="233">
        <v>14</v>
      </c>
      <c r="BR20" s="234"/>
      <c r="BS20" s="769"/>
      <c r="BT20" s="770"/>
      <c r="BU20" s="770"/>
      <c r="BV20" s="770"/>
      <c r="BW20" s="770"/>
      <c r="BX20" s="770"/>
      <c r="BY20" s="770"/>
      <c r="BZ20" s="770"/>
      <c r="CA20" s="770"/>
      <c r="CB20" s="770"/>
      <c r="CC20" s="770"/>
      <c r="CD20" s="770"/>
      <c r="CE20" s="770"/>
      <c r="CF20" s="770"/>
      <c r="CG20" s="771"/>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69"/>
      <c r="DW20" s="770"/>
      <c r="DX20" s="770"/>
      <c r="DY20" s="770"/>
      <c r="DZ20" s="775"/>
      <c r="EA20" s="229"/>
    </row>
    <row r="21" spans="1:131" s="230" customFormat="1" ht="26.25" customHeight="1" thickBot="1" x14ac:dyDescent="0.2">
      <c r="A21" s="233">
        <v>15</v>
      </c>
      <c r="B21" s="736"/>
      <c r="C21" s="737"/>
      <c r="D21" s="737"/>
      <c r="E21" s="737"/>
      <c r="F21" s="737"/>
      <c r="G21" s="737"/>
      <c r="H21" s="737"/>
      <c r="I21" s="737"/>
      <c r="J21" s="737"/>
      <c r="K21" s="737"/>
      <c r="L21" s="737"/>
      <c r="M21" s="737"/>
      <c r="N21" s="737"/>
      <c r="O21" s="737"/>
      <c r="P21" s="738"/>
      <c r="Q21" s="739"/>
      <c r="R21" s="740"/>
      <c r="S21" s="740"/>
      <c r="T21" s="740"/>
      <c r="U21" s="740"/>
      <c r="V21" s="740"/>
      <c r="W21" s="740"/>
      <c r="X21" s="740"/>
      <c r="Y21" s="740"/>
      <c r="Z21" s="740"/>
      <c r="AA21" s="740"/>
      <c r="AB21" s="740"/>
      <c r="AC21" s="740"/>
      <c r="AD21" s="740"/>
      <c r="AE21" s="741"/>
      <c r="AF21" s="742"/>
      <c r="AG21" s="743"/>
      <c r="AH21" s="743"/>
      <c r="AI21" s="743"/>
      <c r="AJ21" s="744"/>
      <c r="AK21" s="745"/>
      <c r="AL21" s="746"/>
      <c r="AM21" s="746"/>
      <c r="AN21" s="746"/>
      <c r="AO21" s="746"/>
      <c r="AP21" s="746"/>
      <c r="AQ21" s="746"/>
      <c r="AR21" s="746"/>
      <c r="AS21" s="746"/>
      <c r="AT21" s="746"/>
      <c r="AU21" s="767"/>
      <c r="AV21" s="767"/>
      <c r="AW21" s="767"/>
      <c r="AX21" s="767"/>
      <c r="AY21" s="768"/>
      <c r="AZ21" s="226"/>
      <c r="BA21" s="226"/>
      <c r="BB21" s="226"/>
      <c r="BC21" s="226"/>
      <c r="BD21" s="226"/>
      <c r="BE21" s="227"/>
      <c r="BF21" s="227"/>
      <c r="BG21" s="227"/>
      <c r="BH21" s="227"/>
      <c r="BI21" s="227"/>
      <c r="BJ21" s="227"/>
      <c r="BK21" s="227"/>
      <c r="BL21" s="227"/>
      <c r="BM21" s="227"/>
      <c r="BN21" s="227"/>
      <c r="BO21" s="227"/>
      <c r="BP21" s="227"/>
      <c r="BQ21" s="233">
        <v>15</v>
      </c>
      <c r="BR21" s="234"/>
      <c r="BS21" s="769"/>
      <c r="BT21" s="770"/>
      <c r="BU21" s="770"/>
      <c r="BV21" s="770"/>
      <c r="BW21" s="770"/>
      <c r="BX21" s="770"/>
      <c r="BY21" s="770"/>
      <c r="BZ21" s="770"/>
      <c r="CA21" s="770"/>
      <c r="CB21" s="770"/>
      <c r="CC21" s="770"/>
      <c r="CD21" s="770"/>
      <c r="CE21" s="770"/>
      <c r="CF21" s="770"/>
      <c r="CG21" s="771"/>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69"/>
      <c r="DW21" s="770"/>
      <c r="DX21" s="770"/>
      <c r="DY21" s="770"/>
      <c r="DZ21" s="775"/>
      <c r="EA21" s="229"/>
    </row>
    <row r="22" spans="1:131" s="230" customFormat="1" ht="26.25" customHeight="1" x14ac:dyDescent="0.15">
      <c r="A22" s="233">
        <v>16</v>
      </c>
      <c r="B22" s="736"/>
      <c r="C22" s="737"/>
      <c r="D22" s="737"/>
      <c r="E22" s="737"/>
      <c r="F22" s="737"/>
      <c r="G22" s="737"/>
      <c r="H22" s="737"/>
      <c r="I22" s="737"/>
      <c r="J22" s="737"/>
      <c r="K22" s="737"/>
      <c r="L22" s="737"/>
      <c r="M22" s="737"/>
      <c r="N22" s="737"/>
      <c r="O22" s="737"/>
      <c r="P22" s="738"/>
      <c r="Q22" s="786"/>
      <c r="R22" s="787"/>
      <c r="S22" s="787"/>
      <c r="T22" s="787"/>
      <c r="U22" s="787"/>
      <c r="V22" s="787"/>
      <c r="W22" s="787"/>
      <c r="X22" s="787"/>
      <c r="Y22" s="787"/>
      <c r="Z22" s="787"/>
      <c r="AA22" s="787"/>
      <c r="AB22" s="787"/>
      <c r="AC22" s="787"/>
      <c r="AD22" s="787"/>
      <c r="AE22" s="788"/>
      <c r="AF22" s="742"/>
      <c r="AG22" s="743"/>
      <c r="AH22" s="743"/>
      <c r="AI22" s="743"/>
      <c r="AJ22" s="744"/>
      <c r="AK22" s="789"/>
      <c r="AL22" s="790"/>
      <c r="AM22" s="790"/>
      <c r="AN22" s="790"/>
      <c r="AO22" s="790"/>
      <c r="AP22" s="790"/>
      <c r="AQ22" s="790"/>
      <c r="AR22" s="790"/>
      <c r="AS22" s="790"/>
      <c r="AT22" s="790"/>
      <c r="AU22" s="791"/>
      <c r="AV22" s="791"/>
      <c r="AW22" s="791"/>
      <c r="AX22" s="791"/>
      <c r="AY22" s="792"/>
      <c r="AZ22" s="793" t="s">
        <v>394</v>
      </c>
      <c r="BA22" s="793"/>
      <c r="BB22" s="793"/>
      <c r="BC22" s="793"/>
      <c r="BD22" s="794"/>
      <c r="BE22" s="227"/>
      <c r="BF22" s="227"/>
      <c r="BG22" s="227"/>
      <c r="BH22" s="227"/>
      <c r="BI22" s="227"/>
      <c r="BJ22" s="227"/>
      <c r="BK22" s="227"/>
      <c r="BL22" s="227"/>
      <c r="BM22" s="227"/>
      <c r="BN22" s="227"/>
      <c r="BO22" s="227"/>
      <c r="BP22" s="227"/>
      <c r="BQ22" s="233">
        <v>16</v>
      </c>
      <c r="BR22" s="234"/>
      <c r="BS22" s="769"/>
      <c r="BT22" s="770"/>
      <c r="BU22" s="770"/>
      <c r="BV22" s="770"/>
      <c r="BW22" s="770"/>
      <c r="BX22" s="770"/>
      <c r="BY22" s="770"/>
      <c r="BZ22" s="770"/>
      <c r="CA22" s="770"/>
      <c r="CB22" s="770"/>
      <c r="CC22" s="770"/>
      <c r="CD22" s="770"/>
      <c r="CE22" s="770"/>
      <c r="CF22" s="770"/>
      <c r="CG22" s="771"/>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69"/>
      <c r="DW22" s="770"/>
      <c r="DX22" s="770"/>
      <c r="DY22" s="770"/>
      <c r="DZ22" s="775"/>
      <c r="EA22" s="229"/>
    </row>
    <row r="23" spans="1:131" s="230" customFormat="1" ht="26.25" customHeight="1" thickBot="1" x14ac:dyDescent="0.2">
      <c r="A23" s="235" t="s">
        <v>395</v>
      </c>
      <c r="B23" s="776" t="s">
        <v>396</v>
      </c>
      <c r="C23" s="777"/>
      <c r="D23" s="777"/>
      <c r="E23" s="777"/>
      <c r="F23" s="777"/>
      <c r="G23" s="777"/>
      <c r="H23" s="777"/>
      <c r="I23" s="777"/>
      <c r="J23" s="777"/>
      <c r="K23" s="777"/>
      <c r="L23" s="777"/>
      <c r="M23" s="777"/>
      <c r="N23" s="777"/>
      <c r="O23" s="777"/>
      <c r="P23" s="778"/>
      <c r="Q23" s="779">
        <v>20976</v>
      </c>
      <c r="R23" s="780"/>
      <c r="S23" s="780"/>
      <c r="T23" s="780"/>
      <c r="U23" s="780"/>
      <c r="V23" s="780">
        <v>19535</v>
      </c>
      <c r="W23" s="780"/>
      <c r="X23" s="780"/>
      <c r="Y23" s="780"/>
      <c r="Z23" s="780"/>
      <c r="AA23" s="780">
        <v>1441</v>
      </c>
      <c r="AB23" s="780"/>
      <c r="AC23" s="780"/>
      <c r="AD23" s="780"/>
      <c r="AE23" s="781"/>
      <c r="AF23" s="782">
        <v>1103</v>
      </c>
      <c r="AG23" s="780"/>
      <c r="AH23" s="780"/>
      <c r="AI23" s="780"/>
      <c r="AJ23" s="783"/>
      <c r="AK23" s="784"/>
      <c r="AL23" s="785"/>
      <c r="AM23" s="785"/>
      <c r="AN23" s="785"/>
      <c r="AO23" s="785"/>
      <c r="AP23" s="780">
        <v>19162</v>
      </c>
      <c r="AQ23" s="780"/>
      <c r="AR23" s="780"/>
      <c r="AS23" s="780"/>
      <c r="AT23" s="780"/>
      <c r="AU23" s="796"/>
      <c r="AV23" s="796"/>
      <c r="AW23" s="796"/>
      <c r="AX23" s="796"/>
      <c r="AY23" s="797"/>
      <c r="AZ23" s="798" t="s">
        <v>397</v>
      </c>
      <c r="BA23" s="799"/>
      <c r="BB23" s="799"/>
      <c r="BC23" s="799"/>
      <c r="BD23" s="800"/>
      <c r="BE23" s="227"/>
      <c r="BF23" s="227"/>
      <c r="BG23" s="227"/>
      <c r="BH23" s="227"/>
      <c r="BI23" s="227"/>
      <c r="BJ23" s="227"/>
      <c r="BK23" s="227"/>
      <c r="BL23" s="227"/>
      <c r="BM23" s="227"/>
      <c r="BN23" s="227"/>
      <c r="BO23" s="227"/>
      <c r="BP23" s="227"/>
      <c r="BQ23" s="233">
        <v>17</v>
      </c>
      <c r="BR23" s="234"/>
      <c r="BS23" s="769"/>
      <c r="BT23" s="770"/>
      <c r="BU23" s="770"/>
      <c r="BV23" s="770"/>
      <c r="BW23" s="770"/>
      <c r="BX23" s="770"/>
      <c r="BY23" s="770"/>
      <c r="BZ23" s="770"/>
      <c r="CA23" s="770"/>
      <c r="CB23" s="770"/>
      <c r="CC23" s="770"/>
      <c r="CD23" s="770"/>
      <c r="CE23" s="770"/>
      <c r="CF23" s="770"/>
      <c r="CG23" s="771"/>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69"/>
      <c r="DW23" s="770"/>
      <c r="DX23" s="770"/>
      <c r="DY23" s="770"/>
      <c r="DZ23" s="775"/>
      <c r="EA23" s="229"/>
    </row>
    <row r="24" spans="1:131" s="230" customFormat="1" ht="26.25" customHeight="1" x14ac:dyDescent="0.15">
      <c r="A24" s="795" t="s">
        <v>398</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9"/>
      <c r="BT24" s="770"/>
      <c r="BU24" s="770"/>
      <c r="BV24" s="770"/>
      <c r="BW24" s="770"/>
      <c r="BX24" s="770"/>
      <c r="BY24" s="770"/>
      <c r="BZ24" s="770"/>
      <c r="CA24" s="770"/>
      <c r="CB24" s="770"/>
      <c r="CC24" s="770"/>
      <c r="CD24" s="770"/>
      <c r="CE24" s="770"/>
      <c r="CF24" s="770"/>
      <c r="CG24" s="771"/>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69"/>
      <c r="DW24" s="770"/>
      <c r="DX24" s="770"/>
      <c r="DY24" s="770"/>
      <c r="DZ24" s="775"/>
      <c r="EA24" s="229"/>
    </row>
    <row r="25" spans="1:131" ht="26.25" customHeight="1" thickBot="1" x14ac:dyDescent="0.2">
      <c r="A25" s="726" t="s">
        <v>399</v>
      </c>
      <c r="B25" s="726"/>
      <c r="C25" s="726"/>
      <c r="D25" s="726"/>
      <c r="E25" s="726"/>
      <c r="F25" s="726"/>
      <c r="G25" s="726"/>
      <c r="H25" s="726"/>
      <c r="I25" s="726"/>
      <c r="J25" s="726"/>
      <c r="K25" s="726"/>
      <c r="L25" s="726"/>
      <c r="M25" s="726"/>
      <c r="N25" s="726"/>
      <c r="O25" s="726"/>
      <c r="P25" s="726"/>
      <c r="Q25" s="726"/>
      <c r="R25" s="726"/>
      <c r="S25" s="726"/>
      <c r="T25" s="726"/>
      <c r="U25" s="726"/>
      <c r="V25" s="726"/>
      <c r="W25" s="726"/>
      <c r="X25" s="726"/>
      <c r="Y25" s="726"/>
      <c r="Z25" s="726"/>
      <c r="AA25" s="726"/>
      <c r="AB25" s="726"/>
      <c r="AC25" s="726"/>
      <c r="AD25" s="726"/>
      <c r="AE25" s="726"/>
      <c r="AF25" s="726"/>
      <c r="AG25" s="726"/>
      <c r="AH25" s="726"/>
      <c r="AI25" s="726"/>
      <c r="AJ25" s="726"/>
      <c r="AK25" s="726"/>
      <c r="AL25" s="726"/>
      <c r="AM25" s="726"/>
      <c r="AN25" s="726"/>
      <c r="AO25" s="726"/>
      <c r="AP25" s="726"/>
      <c r="AQ25" s="726"/>
      <c r="AR25" s="726"/>
      <c r="AS25" s="726"/>
      <c r="AT25" s="726"/>
      <c r="AU25" s="726"/>
      <c r="AV25" s="726"/>
      <c r="AW25" s="726"/>
      <c r="AX25" s="726"/>
      <c r="AY25" s="726"/>
      <c r="AZ25" s="726"/>
      <c r="BA25" s="726"/>
      <c r="BB25" s="726"/>
      <c r="BC25" s="726"/>
      <c r="BD25" s="726"/>
      <c r="BE25" s="726"/>
      <c r="BF25" s="726"/>
      <c r="BG25" s="726"/>
      <c r="BH25" s="726"/>
      <c r="BI25" s="726"/>
      <c r="BJ25" s="226"/>
      <c r="BK25" s="226"/>
      <c r="BL25" s="226"/>
      <c r="BM25" s="226"/>
      <c r="BN25" s="226"/>
      <c r="BO25" s="236"/>
      <c r="BP25" s="236"/>
      <c r="BQ25" s="233">
        <v>19</v>
      </c>
      <c r="BR25" s="234"/>
      <c r="BS25" s="769"/>
      <c r="BT25" s="770"/>
      <c r="BU25" s="770"/>
      <c r="BV25" s="770"/>
      <c r="BW25" s="770"/>
      <c r="BX25" s="770"/>
      <c r="BY25" s="770"/>
      <c r="BZ25" s="770"/>
      <c r="CA25" s="770"/>
      <c r="CB25" s="770"/>
      <c r="CC25" s="770"/>
      <c r="CD25" s="770"/>
      <c r="CE25" s="770"/>
      <c r="CF25" s="770"/>
      <c r="CG25" s="771"/>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69"/>
      <c r="DW25" s="770"/>
      <c r="DX25" s="770"/>
      <c r="DY25" s="770"/>
      <c r="DZ25" s="775"/>
      <c r="EA25" s="224"/>
    </row>
    <row r="26" spans="1:131" ht="26.25" customHeight="1" x14ac:dyDescent="0.15">
      <c r="A26" s="716" t="s">
        <v>374</v>
      </c>
      <c r="B26" s="717"/>
      <c r="C26" s="717"/>
      <c r="D26" s="717"/>
      <c r="E26" s="717"/>
      <c r="F26" s="717"/>
      <c r="G26" s="717"/>
      <c r="H26" s="717"/>
      <c r="I26" s="717"/>
      <c r="J26" s="717"/>
      <c r="K26" s="717"/>
      <c r="L26" s="717"/>
      <c r="M26" s="717"/>
      <c r="N26" s="717"/>
      <c r="O26" s="717"/>
      <c r="P26" s="718"/>
      <c r="Q26" s="712" t="s">
        <v>400</v>
      </c>
      <c r="R26" s="708"/>
      <c r="S26" s="708"/>
      <c r="T26" s="708"/>
      <c r="U26" s="709"/>
      <c r="V26" s="712" t="s">
        <v>401</v>
      </c>
      <c r="W26" s="708"/>
      <c r="X26" s="708"/>
      <c r="Y26" s="708"/>
      <c r="Z26" s="709"/>
      <c r="AA26" s="712" t="s">
        <v>402</v>
      </c>
      <c r="AB26" s="708"/>
      <c r="AC26" s="708"/>
      <c r="AD26" s="708"/>
      <c r="AE26" s="708"/>
      <c r="AF26" s="801" t="s">
        <v>403</v>
      </c>
      <c r="AG26" s="802"/>
      <c r="AH26" s="802"/>
      <c r="AI26" s="802"/>
      <c r="AJ26" s="803"/>
      <c r="AK26" s="708" t="s">
        <v>404</v>
      </c>
      <c r="AL26" s="708"/>
      <c r="AM26" s="708"/>
      <c r="AN26" s="708"/>
      <c r="AO26" s="709"/>
      <c r="AP26" s="712" t="s">
        <v>405</v>
      </c>
      <c r="AQ26" s="708"/>
      <c r="AR26" s="708"/>
      <c r="AS26" s="708"/>
      <c r="AT26" s="709"/>
      <c r="AU26" s="712" t="s">
        <v>406</v>
      </c>
      <c r="AV26" s="708"/>
      <c r="AW26" s="708"/>
      <c r="AX26" s="708"/>
      <c r="AY26" s="709"/>
      <c r="AZ26" s="712" t="s">
        <v>407</v>
      </c>
      <c r="BA26" s="708"/>
      <c r="BB26" s="708"/>
      <c r="BC26" s="708"/>
      <c r="BD26" s="709"/>
      <c r="BE26" s="712" t="s">
        <v>381</v>
      </c>
      <c r="BF26" s="708"/>
      <c r="BG26" s="708"/>
      <c r="BH26" s="708"/>
      <c r="BI26" s="714"/>
      <c r="BJ26" s="226"/>
      <c r="BK26" s="226"/>
      <c r="BL26" s="226"/>
      <c r="BM26" s="226"/>
      <c r="BN26" s="226"/>
      <c r="BO26" s="236"/>
      <c r="BP26" s="236"/>
      <c r="BQ26" s="233">
        <v>20</v>
      </c>
      <c r="BR26" s="234"/>
      <c r="BS26" s="769"/>
      <c r="BT26" s="770"/>
      <c r="BU26" s="770"/>
      <c r="BV26" s="770"/>
      <c r="BW26" s="770"/>
      <c r="BX26" s="770"/>
      <c r="BY26" s="770"/>
      <c r="BZ26" s="770"/>
      <c r="CA26" s="770"/>
      <c r="CB26" s="770"/>
      <c r="CC26" s="770"/>
      <c r="CD26" s="770"/>
      <c r="CE26" s="770"/>
      <c r="CF26" s="770"/>
      <c r="CG26" s="771"/>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69"/>
      <c r="DW26" s="770"/>
      <c r="DX26" s="770"/>
      <c r="DY26" s="770"/>
      <c r="DZ26" s="775"/>
      <c r="EA26" s="224"/>
    </row>
    <row r="27" spans="1:131" ht="26.25" customHeight="1" thickBot="1" x14ac:dyDescent="0.2">
      <c r="A27" s="719"/>
      <c r="B27" s="720"/>
      <c r="C27" s="720"/>
      <c r="D27" s="720"/>
      <c r="E27" s="720"/>
      <c r="F27" s="720"/>
      <c r="G27" s="720"/>
      <c r="H27" s="720"/>
      <c r="I27" s="720"/>
      <c r="J27" s="720"/>
      <c r="K27" s="720"/>
      <c r="L27" s="720"/>
      <c r="M27" s="720"/>
      <c r="N27" s="720"/>
      <c r="O27" s="720"/>
      <c r="P27" s="721"/>
      <c r="Q27" s="713"/>
      <c r="R27" s="710"/>
      <c r="S27" s="710"/>
      <c r="T27" s="710"/>
      <c r="U27" s="711"/>
      <c r="V27" s="713"/>
      <c r="W27" s="710"/>
      <c r="X27" s="710"/>
      <c r="Y27" s="710"/>
      <c r="Z27" s="711"/>
      <c r="AA27" s="713"/>
      <c r="AB27" s="710"/>
      <c r="AC27" s="710"/>
      <c r="AD27" s="710"/>
      <c r="AE27" s="710"/>
      <c r="AF27" s="804"/>
      <c r="AG27" s="805"/>
      <c r="AH27" s="805"/>
      <c r="AI27" s="805"/>
      <c r="AJ27" s="806"/>
      <c r="AK27" s="710"/>
      <c r="AL27" s="710"/>
      <c r="AM27" s="710"/>
      <c r="AN27" s="710"/>
      <c r="AO27" s="711"/>
      <c r="AP27" s="713"/>
      <c r="AQ27" s="710"/>
      <c r="AR27" s="710"/>
      <c r="AS27" s="710"/>
      <c r="AT27" s="711"/>
      <c r="AU27" s="713"/>
      <c r="AV27" s="710"/>
      <c r="AW27" s="710"/>
      <c r="AX27" s="710"/>
      <c r="AY27" s="711"/>
      <c r="AZ27" s="713"/>
      <c r="BA27" s="710"/>
      <c r="BB27" s="710"/>
      <c r="BC27" s="710"/>
      <c r="BD27" s="711"/>
      <c r="BE27" s="713"/>
      <c r="BF27" s="710"/>
      <c r="BG27" s="710"/>
      <c r="BH27" s="710"/>
      <c r="BI27" s="715"/>
      <c r="BJ27" s="226"/>
      <c r="BK27" s="226"/>
      <c r="BL27" s="226"/>
      <c r="BM27" s="226"/>
      <c r="BN27" s="226"/>
      <c r="BO27" s="236"/>
      <c r="BP27" s="236"/>
      <c r="BQ27" s="233">
        <v>21</v>
      </c>
      <c r="BR27" s="234"/>
      <c r="BS27" s="769"/>
      <c r="BT27" s="770"/>
      <c r="BU27" s="770"/>
      <c r="BV27" s="770"/>
      <c r="BW27" s="770"/>
      <c r="BX27" s="770"/>
      <c r="BY27" s="770"/>
      <c r="BZ27" s="770"/>
      <c r="CA27" s="770"/>
      <c r="CB27" s="770"/>
      <c r="CC27" s="770"/>
      <c r="CD27" s="770"/>
      <c r="CE27" s="770"/>
      <c r="CF27" s="770"/>
      <c r="CG27" s="771"/>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69"/>
      <c r="DW27" s="770"/>
      <c r="DX27" s="770"/>
      <c r="DY27" s="770"/>
      <c r="DZ27" s="775"/>
      <c r="EA27" s="224"/>
    </row>
    <row r="28" spans="1:131" ht="26.25" customHeight="1" thickTop="1" x14ac:dyDescent="0.15">
      <c r="A28" s="237">
        <v>1</v>
      </c>
      <c r="B28" s="747" t="s">
        <v>408</v>
      </c>
      <c r="C28" s="748"/>
      <c r="D28" s="748"/>
      <c r="E28" s="748"/>
      <c r="F28" s="748"/>
      <c r="G28" s="748"/>
      <c r="H28" s="748"/>
      <c r="I28" s="748"/>
      <c r="J28" s="748"/>
      <c r="K28" s="748"/>
      <c r="L28" s="748"/>
      <c r="M28" s="748"/>
      <c r="N28" s="748"/>
      <c r="O28" s="748"/>
      <c r="P28" s="749"/>
      <c r="Q28" s="809">
        <v>3314</v>
      </c>
      <c r="R28" s="810"/>
      <c r="S28" s="810"/>
      <c r="T28" s="810"/>
      <c r="U28" s="810"/>
      <c r="V28" s="810">
        <v>3191</v>
      </c>
      <c r="W28" s="810"/>
      <c r="X28" s="810"/>
      <c r="Y28" s="810"/>
      <c r="Z28" s="810"/>
      <c r="AA28" s="810">
        <v>123</v>
      </c>
      <c r="AB28" s="810"/>
      <c r="AC28" s="810"/>
      <c r="AD28" s="810"/>
      <c r="AE28" s="811"/>
      <c r="AF28" s="812">
        <v>123</v>
      </c>
      <c r="AG28" s="810"/>
      <c r="AH28" s="810"/>
      <c r="AI28" s="810"/>
      <c r="AJ28" s="813"/>
      <c r="AK28" s="814">
        <v>258</v>
      </c>
      <c r="AL28" s="815"/>
      <c r="AM28" s="815"/>
      <c r="AN28" s="815"/>
      <c r="AO28" s="815"/>
      <c r="AP28" s="815" t="s">
        <v>529</v>
      </c>
      <c r="AQ28" s="815"/>
      <c r="AR28" s="815"/>
      <c r="AS28" s="815"/>
      <c r="AT28" s="815"/>
      <c r="AU28" s="815" t="s">
        <v>529</v>
      </c>
      <c r="AV28" s="815"/>
      <c r="AW28" s="815"/>
      <c r="AX28" s="815"/>
      <c r="AY28" s="815"/>
      <c r="AZ28" s="816"/>
      <c r="BA28" s="816"/>
      <c r="BB28" s="816"/>
      <c r="BC28" s="816"/>
      <c r="BD28" s="816"/>
      <c r="BE28" s="807"/>
      <c r="BF28" s="807"/>
      <c r="BG28" s="807"/>
      <c r="BH28" s="807"/>
      <c r="BI28" s="808"/>
      <c r="BJ28" s="226"/>
      <c r="BK28" s="226"/>
      <c r="BL28" s="226"/>
      <c r="BM28" s="226"/>
      <c r="BN28" s="226"/>
      <c r="BO28" s="236"/>
      <c r="BP28" s="236"/>
      <c r="BQ28" s="233">
        <v>22</v>
      </c>
      <c r="BR28" s="234"/>
      <c r="BS28" s="769"/>
      <c r="BT28" s="770"/>
      <c r="BU28" s="770"/>
      <c r="BV28" s="770"/>
      <c r="BW28" s="770"/>
      <c r="BX28" s="770"/>
      <c r="BY28" s="770"/>
      <c r="BZ28" s="770"/>
      <c r="CA28" s="770"/>
      <c r="CB28" s="770"/>
      <c r="CC28" s="770"/>
      <c r="CD28" s="770"/>
      <c r="CE28" s="770"/>
      <c r="CF28" s="770"/>
      <c r="CG28" s="771"/>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69"/>
      <c r="DW28" s="770"/>
      <c r="DX28" s="770"/>
      <c r="DY28" s="770"/>
      <c r="DZ28" s="775"/>
      <c r="EA28" s="224"/>
    </row>
    <row r="29" spans="1:131" ht="26.25" customHeight="1" x14ac:dyDescent="0.15">
      <c r="A29" s="237">
        <v>2</v>
      </c>
      <c r="B29" s="736" t="s">
        <v>409</v>
      </c>
      <c r="C29" s="737"/>
      <c r="D29" s="737"/>
      <c r="E29" s="737"/>
      <c r="F29" s="737"/>
      <c r="G29" s="737"/>
      <c r="H29" s="737"/>
      <c r="I29" s="737"/>
      <c r="J29" s="737"/>
      <c r="K29" s="737"/>
      <c r="L29" s="737"/>
      <c r="M29" s="737"/>
      <c r="N29" s="737"/>
      <c r="O29" s="737"/>
      <c r="P29" s="738"/>
      <c r="Q29" s="739">
        <v>3817</v>
      </c>
      <c r="R29" s="740"/>
      <c r="S29" s="740"/>
      <c r="T29" s="740"/>
      <c r="U29" s="740"/>
      <c r="V29" s="740">
        <v>3482</v>
      </c>
      <c r="W29" s="740"/>
      <c r="X29" s="740"/>
      <c r="Y29" s="740"/>
      <c r="Z29" s="740"/>
      <c r="AA29" s="740">
        <v>335</v>
      </c>
      <c r="AB29" s="740"/>
      <c r="AC29" s="740"/>
      <c r="AD29" s="740"/>
      <c r="AE29" s="741"/>
      <c r="AF29" s="742">
        <v>335</v>
      </c>
      <c r="AG29" s="743"/>
      <c r="AH29" s="743"/>
      <c r="AI29" s="743"/>
      <c r="AJ29" s="744"/>
      <c r="AK29" s="821">
        <v>83</v>
      </c>
      <c r="AL29" s="817"/>
      <c r="AM29" s="817"/>
      <c r="AN29" s="817"/>
      <c r="AO29" s="817"/>
      <c r="AP29" s="817" t="s">
        <v>529</v>
      </c>
      <c r="AQ29" s="817"/>
      <c r="AR29" s="817"/>
      <c r="AS29" s="817"/>
      <c r="AT29" s="817"/>
      <c r="AU29" s="817" t="s">
        <v>529</v>
      </c>
      <c r="AV29" s="817"/>
      <c r="AW29" s="817"/>
      <c r="AX29" s="817"/>
      <c r="AY29" s="817"/>
      <c r="AZ29" s="818"/>
      <c r="BA29" s="818"/>
      <c r="BB29" s="818"/>
      <c r="BC29" s="818"/>
      <c r="BD29" s="818"/>
      <c r="BE29" s="819"/>
      <c r="BF29" s="819"/>
      <c r="BG29" s="819"/>
      <c r="BH29" s="819"/>
      <c r="BI29" s="820"/>
      <c r="BJ29" s="226"/>
      <c r="BK29" s="226"/>
      <c r="BL29" s="226"/>
      <c r="BM29" s="226"/>
      <c r="BN29" s="226"/>
      <c r="BO29" s="236"/>
      <c r="BP29" s="236"/>
      <c r="BQ29" s="233">
        <v>23</v>
      </c>
      <c r="BR29" s="234"/>
      <c r="BS29" s="769"/>
      <c r="BT29" s="770"/>
      <c r="BU29" s="770"/>
      <c r="BV29" s="770"/>
      <c r="BW29" s="770"/>
      <c r="BX29" s="770"/>
      <c r="BY29" s="770"/>
      <c r="BZ29" s="770"/>
      <c r="CA29" s="770"/>
      <c r="CB29" s="770"/>
      <c r="CC29" s="770"/>
      <c r="CD29" s="770"/>
      <c r="CE29" s="770"/>
      <c r="CF29" s="770"/>
      <c r="CG29" s="771"/>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69"/>
      <c r="DW29" s="770"/>
      <c r="DX29" s="770"/>
      <c r="DY29" s="770"/>
      <c r="DZ29" s="775"/>
      <c r="EA29" s="224"/>
    </row>
    <row r="30" spans="1:131" ht="26.25" customHeight="1" x14ac:dyDescent="0.15">
      <c r="A30" s="237">
        <v>3</v>
      </c>
      <c r="B30" s="736" t="s">
        <v>410</v>
      </c>
      <c r="C30" s="737"/>
      <c r="D30" s="737"/>
      <c r="E30" s="737"/>
      <c r="F30" s="737"/>
      <c r="G30" s="737"/>
      <c r="H30" s="737"/>
      <c r="I30" s="737"/>
      <c r="J30" s="737"/>
      <c r="K30" s="737"/>
      <c r="L30" s="737"/>
      <c r="M30" s="737"/>
      <c r="N30" s="737"/>
      <c r="O30" s="737"/>
      <c r="P30" s="738"/>
      <c r="Q30" s="739">
        <v>341</v>
      </c>
      <c r="R30" s="740"/>
      <c r="S30" s="740"/>
      <c r="T30" s="740"/>
      <c r="U30" s="740"/>
      <c r="V30" s="740">
        <v>341</v>
      </c>
      <c r="W30" s="740"/>
      <c r="X30" s="740"/>
      <c r="Y30" s="740"/>
      <c r="Z30" s="740"/>
      <c r="AA30" s="740">
        <v>0</v>
      </c>
      <c r="AB30" s="740"/>
      <c r="AC30" s="740"/>
      <c r="AD30" s="740"/>
      <c r="AE30" s="741"/>
      <c r="AF30" s="742">
        <v>0</v>
      </c>
      <c r="AG30" s="743"/>
      <c r="AH30" s="743"/>
      <c r="AI30" s="743"/>
      <c r="AJ30" s="744"/>
      <c r="AK30" s="821">
        <v>587</v>
      </c>
      <c r="AL30" s="817"/>
      <c r="AM30" s="817"/>
      <c r="AN30" s="817"/>
      <c r="AO30" s="817"/>
      <c r="AP30" s="817" t="s">
        <v>529</v>
      </c>
      <c r="AQ30" s="817"/>
      <c r="AR30" s="817"/>
      <c r="AS30" s="817"/>
      <c r="AT30" s="817"/>
      <c r="AU30" s="817" t="s">
        <v>529</v>
      </c>
      <c r="AV30" s="817"/>
      <c r="AW30" s="817"/>
      <c r="AX30" s="817"/>
      <c r="AY30" s="817"/>
      <c r="AZ30" s="818"/>
      <c r="BA30" s="818"/>
      <c r="BB30" s="818"/>
      <c r="BC30" s="818"/>
      <c r="BD30" s="818"/>
      <c r="BE30" s="819"/>
      <c r="BF30" s="819"/>
      <c r="BG30" s="819"/>
      <c r="BH30" s="819"/>
      <c r="BI30" s="820"/>
      <c r="BJ30" s="226"/>
      <c r="BK30" s="226"/>
      <c r="BL30" s="226"/>
      <c r="BM30" s="226"/>
      <c r="BN30" s="226"/>
      <c r="BO30" s="236"/>
      <c r="BP30" s="236"/>
      <c r="BQ30" s="233">
        <v>24</v>
      </c>
      <c r="BR30" s="234"/>
      <c r="BS30" s="769"/>
      <c r="BT30" s="770"/>
      <c r="BU30" s="770"/>
      <c r="BV30" s="770"/>
      <c r="BW30" s="770"/>
      <c r="BX30" s="770"/>
      <c r="BY30" s="770"/>
      <c r="BZ30" s="770"/>
      <c r="CA30" s="770"/>
      <c r="CB30" s="770"/>
      <c r="CC30" s="770"/>
      <c r="CD30" s="770"/>
      <c r="CE30" s="770"/>
      <c r="CF30" s="770"/>
      <c r="CG30" s="771"/>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69"/>
      <c r="DW30" s="770"/>
      <c r="DX30" s="770"/>
      <c r="DY30" s="770"/>
      <c r="DZ30" s="775"/>
      <c r="EA30" s="224"/>
    </row>
    <row r="31" spans="1:131" ht="26.25" customHeight="1" x14ac:dyDescent="0.15">
      <c r="A31" s="237">
        <v>4</v>
      </c>
      <c r="B31" s="736" t="s">
        <v>411</v>
      </c>
      <c r="C31" s="737"/>
      <c r="D31" s="737"/>
      <c r="E31" s="737"/>
      <c r="F31" s="737"/>
      <c r="G31" s="737"/>
      <c r="H31" s="737"/>
      <c r="I31" s="737"/>
      <c r="J31" s="737"/>
      <c r="K31" s="737"/>
      <c r="L31" s="737"/>
      <c r="M31" s="737"/>
      <c r="N31" s="737"/>
      <c r="O31" s="737"/>
      <c r="P31" s="738"/>
      <c r="Q31" s="739">
        <v>1152</v>
      </c>
      <c r="R31" s="740"/>
      <c r="S31" s="740"/>
      <c r="T31" s="740"/>
      <c r="U31" s="740"/>
      <c r="V31" s="740">
        <v>905</v>
      </c>
      <c r="W31" s="740"/>
      <c r="X31" s="740"/>
      <c r="Y31" s="740"/>
      <c r="Z31" s="740"/>
      <c r="AA31" s="740">
        <v>247</v>
      </c>
      <c r="AB31" s="740"/>
      <c r="AC31" s="740"/>
      <c r="AD31" s="740"/>
      <c r="AE31" s="741"/>
      <c r="AF31" s="742">
        <v>287</v>
      </c>
      <c r="AG31" s="743"/>
      <c r="AH31" s="743"/>
      <c r="AI31" s="743"/>
      <c r="AJ31" s="744"/>
      <c r="AK31" s="821">
        <v>439</v>
      </c>
      <c r="AL31" s="817"/>
      <c r="AM31" s="817"/>
      <c r="AN31" s="817"/>
      <c r="AO31" s="817"/>
      <c r="AP31" s="817">
        <v>8019</v>
      </c>
      <c r="AQ31" s="817"/>
      <c r="AR31" s="817"/>
      <c r="AS31" s="817"/>
      <c r="AT31" s="817"/>
      <c r="AU31" s="817">
        <v>5813</v>
      </c>
      <c r="AV31" s="817"/>
      <c r="AW31" s="817"/>
      <c r="AX31" s="817"/>
      <c r="AY31" s="817"/>
      <c r="AZ31" s="818" t="s">
        <v>529</v>
      </c>
      <c r="BA31" s="818"/>
      <c r="BB31" s="818"/>
      <c r="BC31" s="818"/>
      <c r="BD31" s="818"/>
      <c r="BE31" s="819" t="s">
        <v>412</v>
      </c>
      <c r="BF31" s="819"/>
      <c r="BG31" s="819"/>
      <c r="BH31" s="819"/>
      <c r="BI31" s="820"/>
      <c r="BJ31" s="226"/>
      <c r="BK31" s="226"/>
      <c r="BL31" s="226"/>
      <c r="BM31" s="226"/>
      <c r="BN31" s="226"/>
      <c r="BO31" s="236"/>
      <c r="BP31" s="236"/>
      <c r="BQ31" s="233">
        <v>25</v>
      </c>
      <c r="BR31" s="234"/>
      <c r="BS31" s="769"/>
      <c r="BT31" s="770"/>
      <c r="BU31" s="770"/>
      <c r="BV31" s="770"/>
      <c r="BW31" s="770"/>
      <c r="BX31" s="770"/>
      <c r="BY31" s="770"/>
      <c r="BZ31" s="770"/>
      <c r="CA31" s="770"/>
      <c r="CB31" s="770"/>
      <c r="CC31" s="770"/>
      <c r="CD31" s="770"/>
      <c r="CE31" s="770"/>
      <c r="CF31" s="770"/>
      <c r="CG31" s="771"/>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69"/>
      <c r="DW31" s="770"/>
      <c r="DX31" s="770"/>
      <c r="DY31" s="770"/>
      <c r="DZ31" s="775"/>
      <c r="EA31" s="224"/>
    </row>
    <row r="32" spans="1:131" ht="26.25" customHeight="1" x14ac:dyDescent="0.15">
      <c r="A32" s="237">
        <v>5</v>
      </c>
      <c r="B32" s="736" t="s">
        <v>413</v>
      </c>
      <c r="C32" s="737"/>
      <c r="D32" s="737"/>
      <c r="E32" s="737"/>
      <c r="F32" s="737"/>
      <c r="G32" s="737"/>
      <c r="H32" s="737"/>
      <c r="I32" s="737"/>
      <c r="J32" s="737"/>
      <c r="K32" s="737"/>
      <c r="L32" s="737"/>
      <c r="M32" s="737"/>
      <c r="N32" s="737"/>
      <c r="O32" s="737"/>
      <c r="P32" s="738"/>
      <c r="Q32" s="739">
        <v>718</v>
      </c>
      <c r="R32" s="740"/>
      <c r="S32" s="740"/>
      <c r="T32" s="740"/>
      <c r="U32" s="740"/>
      <c r="V32" s="740">
        <v>542</v>
      </c>
      <c r="W32" s="740"/>
      <c r="X32" s="740"/>
      <c r="Y32" s="740"/>
      <c r="Z32" s="740"/>
      <c r="AA32" s="740">
        <v>176</v>
      </c>
      <c r="AB32" s="740"/>
      <c r="AC32" s="740"/>
      <c r="AD32" s="740"/>
      <c r="AE32" s="741"/>
      <c r="AF32" s="742">
        <v>103</v>
      </c>
      <c r="AG32" s="743"/>
      <c r="AH32" s="743"/>
      <c r="AI32" s="743"/>
      <c r="AJ32" s="744"/>
      <c r="AK32" s="821">
        <v>313</v>
      </c>
      <c r="AL32" s="817"/>
      <c r="AM32" s="817"/>
      <c r="AN32" s="817"/>
      <c r="AO32" s="817"/>
      <c r="AP32" s="817">
        <v>4446</v>
      </c>
      <c r="AQ32" s="817"/>
      <c r="AR32" s="817"/>
      <c r="AS32" s="817"/>
      <c r="AT32" s="817"/>
      <c r="AU32" s="817">
        <v>3917</v>
      </c>
      <c r="AV32" s="817"/>
      <c r="AW32" s="817"/>
      <c r="AX32" s="817"/>
      <c r="AY32" s="817"/>
      <c r="AZ32" s="818" t="s">
        <v>529</v>
      </c>
      <c r="BA32" s="818"/>
      <c r="BB32" s="818"/>
      <c r="BC32" s="818"/>
      <c r="BD32" s="818"/>
      <c r="BE32" s="819" t="s">
        <v>414</v>
      </c>
      <c r="BF32" s="819"/>
      <c r="BG32" s="819"/>
      <c r="BH32" s="819"/>
      <c r="BI32" s="820"/>
      <c r="BJ32" s="226"/>
      <c r="BK32" s="226"/>
      <c r="BL32" s="226"/>
      <c r="BM32" s="226"/>
      <c r="BN32" s="226"/>
      <c r="BO32" s="236"/>
      <c r="BP32" s="236"/>
      <c r="BQ32" s="233">
        <v>26</v>
      </c>
      <c r="BR32" s="234"/>
      <c r="BS32" s="769"/>
      <c r="BT32" s="770"/>
      <c r="BU32" s="770"/>
      <c r="BV32" s="770"/>
      <c r="BW32" s="770"/>
      <c r="BX32" s="770"/>
      <c r="BY32" s="770"/>
      <c r="BZ32" s="770"/>
      <c r="CA32" s="770"/>
      <c r="CB32" s="770"/>
      <c r="CC32" s="770"/>
      <c r="CD32" s="770"/>
      <c r="CE32" s="770"/>
      <c r="CF32" s="770"/>
      <c r="CG32" s="771"/>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69"/>
      <c r="DW32" s="770"/>
      <c r="DX32" s="770"/>
      <c r="DY32" s="770"/>
      <c r="DZ32" s="775"/>
      <c r="EA32" s="224"/>
    </row>
    <row r="33" spans="1:131" ht="26.25" customHeight="1" x14ac:dyDescent="0.15">
      <c r="A33" s="237">
        <v>6</v>
      </c>
      <c r="B33" s="736" t="s">
        <v>415</v>
      </c>
      <c r="C33" s="737"/>
      <c r="D33" s="737"/>
      <c r="E33" s="737"/>
      <c r="F33" s="737"/>
      <c r="G33" s="737"/>
      <c r="H33" s="737"/>
      <c r="I33" s="737"/>
      <c r="J33" s="737"/>
      <c r="K33" s="737"/>
      <c r="L33" s="737"/>
      <c r="M33" s="737"/>
      <c r="N33" s="737"/>
      <c r="O33" s="737"/>
      <c r="P33" s="738"/>
      <c r="Q33" s="739">
        <v>658</v>
      </c>
      <c r="R33" s="740"/>
      <c r="S33" s="740"/>
      <c r="T33" s="740"/>
      <c r="U33" s="740"/>
      <c r="V33" s="740">
        <v>534</v>
      </c>
      <c r="W33" s="740"/>
      <c r="X33" s="740"/>
      <c r="Y33" s="740"/>
      <c r="Z33" s="740"/>
      <c r="AA33" s="740">
        <v>124</v>
      </c>
      <c r="AB33" s="740"/>
      <c r="AC33" s="740"/>
      <c r="AD33" s="740"/>
      <c r="AE33" s="741"/>
      <c r="AF33" s="742">
        <v>624</v>
      </c>
      <c r="AG33" s="743"/>
      <c r="AH33" s="743"/>
      <c r="AI33" s="743"/>
      <c r="AJ33" s="744"/>
      <c r="AK33" s="821">
        <v>0</v>
      </c>
      <c r="AL33" s="817"/>
      <c r="AM33" s="817"/>
      <c r="AN33" s="817"/>
      <c r="AO33" s="817"/>
      <c r="AP33" s="817">
        <v>2348</v>
      </c>
      <c r="AQ33" s="817"/>
      <c r="AR33" s="817"/>
      <c r="AS33" s="817"/>
      <c r="AT33" s="817"/>
      <c r="AU33" s="817">
        <v>72</v>
      </c>
      <c r="AV33" s="817"/>
      <c r="AW33" s="817"/>
      <c r="AX33" s="817"/>
      <c r="AY33" s="817"/>
      <c r="AZ33" s="818" t="s">
        <v>529</v>
      </c>
      <c r="BA33" s="818"/>
      <c r="BB33" s="818"/>
      <c r="BC33" s="818"/>
      <c r="BD33" s="818"/>
      <c r="BE33" s="819" t="s">
        <v>412</v>
      </c>
      <c r="BF33" s="819"/>
      <c r="BG33" s="819"/>
      <c r="BH33" s="819"/>
      <c r="BI33" s="820"/>
      <c r="BJ33" s="226"/>
      <c r="BK33" s="226"/>
      <c r="BL33" s="226"/>
      <c r="BM33" s="226"/>
      <c r="BN33" s="226"/>
      <c r="BO33" s="236"/>
      <c r="BP33" s="236"/>
      <c r="BQ33" s="233">
        <v>27</v>
      </c>
      <c r="BR33" s="234"/>
      <c r="BS33" s="769"/>
      <c r="BT33" s="770"/>
      <c r="BU33" s="770"/>
      <c r="BV33" s="770"/>
      <c r="BW33" s="770"/>
      <c r="BX33" s="770"/>
      <c r="BY33" s="770"/>
      <c r="BZ33" s="770"/>
      <c r="CA33" s="770"/>
      <c r="CB33" s="770"/>
      <c r="CC33" s="770"/>
      <c r="CD33" s="770"/>
      <c r="CE33" s="770"/>
      <c r="CF33" s="770"/>
      <c r="CG33" s="771"/>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69"/>
      <c r="DW33" s="770"/>
      <c r="DX33" s="770"/>
      <c r="DY33" s="770"/>
      <c r="DZ33" s="775"/>
      <c r="EA33" s="224"/>
    </row>
    <row r="34" spans="1:131" ht="26.25" customHeight="1" x14ac:dyDescent="0.15">
      <c r="A34" s="237">
        <v>7</v>
      </c>
      <c r="B34" s="736" t="s">
        <v>416</v>
      </c>
      <c r="C34" s="737"/>
      <c r="D34" s="737"/>
      <c r="E34" s="737"/>
      <c r="F34" s="737"/>
      <c r="G34" s="737"/>
      <c r="H34" s="737"/>
      <c r="I34" s="737"/>
      <c r="J34" s="737"/>
      <c r="K34" s="737"/>
      <c r="L34" s="737"/>
      <c r="M34" s="737"/>
      <c r="N34" s="737"/>
      <c r="O34" s="737"/>
      <c r="P34" s="738"/>
      <c r="Q34" s="739">
        <v>209</v>
      </c>
      <c r="R34" s="740"/>
      <c r="S34" s="740"/>
      <c r="T34" s="740"/>
      <c r="U34" s="740"/>
      <c r="V34" s="740">
        <v>178</v>
      </c>
      <c r="W34" s="740"/>
      <c r="X34" s="740"/>
      <c r="Y34" s="740"/>
      <c r="Z34" s="740"/>
      <c r="AA34" s="740">
        <v>31</v>
      </c>
      <c r="AB34" s="740"/>
      <c r="AC34" s="740"/>
      <c r="AD34" s="740"/>
      <c r="AE34" s="741"/>
      <c r="AF34" s="742">
        <v>93</v>
      </c>
      <c r="AG34" s="743"/>
      <c r="AH34" s="743"/>
      <c r="AI34" s="743"/>
      <c r="AJ34" s="744"/>
      <c r="AK34" s="821">
        <v>34</v>
      </c>
      <c r="AL34" s="817"/>
      <c r="AM34" s="817"/>
      <c r="AN34" s="817"/>
      <c r="AO34" s="817"/>
      <c r="AP34" s="817">
        <v>499</v>
      </c>
      <c r="AQ34" s="817"/>
      <c r="AR34" s="817"/>
      <c r="AS34" s="817"/>
      <c r="AT34" s="817"/>
      <c r="AU34" s="817">
        <v>129</v>
      </c>
      <c r="AV34" s="817"/>
      <c r="AW34" s="817"/>
      <c r="AX34" s="817"/>
      <c r="AY34" s="817"/>
      <c r="AZ34" s="818" t="s">
        <v>529</v>
      </c>
      <c r="BA34" s="818"/>
      <c r="BB34" s="818"/>
      <c r="BC34" s="818"/>
      <c r="BD34" s="818"/>
      <c r="BE34" s="819" t="s">
        <v>417</v>
      </c>
      <c r="BF34" s="819"/>
      <c r="BG34" s="819"/>
      <c r="BH34" s="819"/>
      <c r="BI34" s="820"/>
      <c r="BJ34" s="226"/>
      <c r="BK34" s="226"/>
      <c r="BL34" s="226"/>
      <c r="BM34" s="226"/>
      <c r="BN34" s="226"/>
      <c r="BO34" s="236"/>
      <c r="BP34" s="236"/>
      <c r="BQ34" s="233">
        <v>28</v>
      </c>
      <c r="BR34" s="234"/>
      <c r="BS34" s="769"/>
      <c r="BT34" s="770"/>
      <c r="BU34" s="770"/>
      <c r="BV34" s="770"/>
      <c r="BW34" s="770"/>
      <c r="BX34" s="770"/>
      <c r="BY34" s="770"/>
      <c r="BZ34" s="770"/>
      <c r="CA34" s="770"/>
      <c r="CB34" s="770"/>
      <c r="CC34" s="770"/>
      <c r="CD34" s="770"/>
      <c r="CE34" s="770"/>
      <c r="CF34" s="770"/>
      <c r="CG34" s="771"/>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69"/>
      <c r="DW34" s="770"/>
      <c r="DX34" s="770"/>
      <c r="DY34" s="770"/>
      <c r="DZ34" s="775"/>
      <c r="EA34" s="224"/>
    </row>
    <row r="35" spans="1:131" ht="26.25" customHeight="1" x14ac:dyDescent="0.15">
      <c r="A35" s="237">
        <v>8</v>
      </c>
      <c r="B35" s="736" t="s">
        <v>418</v>
      </c>
      <c r="C35" s="737"/>
      <c r="D35" s="737"/>
      <c r="E35" s="737"/>
      <c r="F35" s="737"/>
      <c r="G35" s="737"/>
      <c r="H35" s="737"/>
      <c r="I35" s="737"/>
      <c r="J35" s="737"/>
      <c r="K35" s="737"/>
      <c r="L35" s="737"/>
      <c r="M35" s="737"/>
      <c r="N35" s="737"/>
      <c r="O35" s="737"/>
      <c r="P35" s="738"/>
      <c r="Q35" s="739">
        <v>12</v>
      </c>
      <c r="R35" s="740"/>
      <c r="S35" s="740"/>
      <c r="T35" s="740"/>
      <c r="U35" s="740"/>
      <c r="V35" s="740">
        <v>10</v>
      </c>
      <c r="W35" s="740"/>
      <c r="X35" s="740"/>
      <c r="Y35" s="740"/>
      <c r="Z35" s="740"/>
      <c r="AA35" s="740">
        <v>2</v>
      </c>
      <c r="AB35" s="740"/>
      <c r="AC35" s="740"/>
      <c r="AD35" s="740"/>
      <c r="AE35" s="741"/>
      <c r="AF35" s="742">
        <v>12</v>
      </c>
      <c r="AG35" s="743"/>
      <c r="AH35" s="743"/>
      <c r="AI35" s="743"/>
      <c r="AJ35" s="744"/>
      <c r="AK35" s="821">
        <v>1</v>
      </c>
      <c r="AL35" s="817"/>
      <c r="AM35" s="817"/>
      <c r="AN35" s="817"/>
      <c r="AO35" s="817"/>
      <c r="AP35" s="817">
        <v>4</v>
      </c>
      <c r="AQ35" s="817"/>
      <c r="AR35" s="817"/>
      <c r="AS35" s="817"/>
      <c r="AT35" s="817"/>
      <c r="AU35" s="817">
        <v>4</v>
      </c>
      <c r="AV35" s="817"/>
      <c r="AW35" s="817"/>
      <c r="AX35" s="817"/>
      <c r="AY35" s="817"/>
      <c r="AZ35" s="818" t="s">
        <v>529</v>
      </c>
      <c r="BA35" s="818"/>
      <c r="BB35" s="818"/>
      <c r="BC35" s="818"/>
      <c r="BD35" s="818"/>
      <c r="BE35" s="819" t="s">
        <v>414</v>
      </c>
      <c r="BF35" s="819"/>
      <c r="BG35" s="819"/>
      <c r="BH35" s="819"/>
      <c r="BI35" s="820"/>
      <c r="BJ35" s="226"/>
      <c r="BK35" s="226"/>
      <c r="BL35" s="226"/>
      <c r="BM35" s="226"/>
      <c r="BN35" s="226"/>
      <c r="BO35" s="236"/>
      <c r="BP35" s="236"/>
      <c r="BQ35" s="233">
        <v>29</v>
      </c>
      <c r="BR35" s="234"/>
      <c r="BS35" s="769"/>
      <c r="BT35" s="770"/>
      <c r="BU35" s="770"/>
      <c r="BV35" s="770"/>
      <c r="BW35" s="770"/>
      <c r="BX35" s="770"/>
      <c r="BY35" s="770"/>
      <c r="BZ35" s="770"/>
      <c r="CA35" s="770"/>
      <c r="CB35" s="770"/>
      <c r="CC35" s="770"/>
      <c r="CD35" s="770"/>
      <c r="CE35" s="770"/>
      <c r="CF35" s="770"/>
      <c r="CG35" s="771"/>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69"/>
      <c r="DW35" s="770"/>
      <c r="DX35" s="770"/>
      <c r="DY35" s="770"/>
      <c r="DZ35" s="775"/>
      <c r="EA35" s="224"/>
    </row>
    <row r="36" spans="1:131" ht="26.25" customHeight="1" x14ac:dyDescent="0.15">
      <c r="A36" s="237">
        <v>9</v>
      </c>
      <c r="B36" s="736" t="s">
        <v>419</v>
      </c>
      <c r="C36" s="737"/>
      <c r="D36" s="737"/>
      <c r="E36" s="737"/>
      <c r="F36" s="737"/>
      <c r="G36" s="737"/>
      <c r="H36" s="737"/>
      <c r="I36" s="737"/>
      <c r="J36" s="737"/>
      <c r="K36" s="737"/>
      <c r="L36" s="737"/>
      <c r="M36" s="737"/>
      <c r="N36" s="737"/>
      <c r="O36" s="737"/>
      <c r="P36" s="738"/>
      <c r="Q36" s="739">
        <v>205</v>
      </c>
      <c r="R36" s="740"/>
      <c r="S36" s="740"/>
      <c r="T36" s="740"/>
      <c r="U36" s="740"/>
      <c r="V36" s="740">
        <v>204</v>
      </c>
      <c r="W36" s="740"/>
      <c r="X36" s="740"/>
      <c r="Y36" s="740"/>
      <c r="Z36" s="740"/>
      <c r="AA36" s="740">
        <v>0</v>
      </c>
      <c r="AB36" s="740"/>
      <c r="AC36" s="740"/>
      <c r="AD36" s="740"/>
      <c r="AE36" s="741"/>
      <c r="AF36" s="742">
        <v>0</v>
      </c>
      <c r="AG36" s="743"/>
      <c r="AH36" s="743"/>
      <c r="AI36" s="743"/>
      <c r="AJ36" s="744"/>
      <c r="AK36" s="821">
        <v>17</v>
      </c>
      <c r="AL36" s="817"/>
      <c r="AM36" s="817"/>
      <c r="AN36" s="817"/>
      <c r="AO36" s="817"/>
      <c r="AP36" s="817">
        <v>32</v>
      </c>
      <c r="AQ36" s="817"/>
      <c r="AR36" s="817"/>
      <c r="AS36" s="817"/>
      <c r="AT36" s="817"/>
      <c r="AU36" s="817">
        <v>3</v>
      </c>
      <c r="AV36" s="817"/>
      <c r="AW36" s="817"/>
      <c r="AX36" s="817"/>
      <c r="AY36" s="817"/>
      <c r="AZ36" s="818" t="s">
        <v>529</v>
      </c>
      <c r="BA36" s="818"/>
      <c r="BB36" s="818"/>
      <c r="BC36" s="818"/>
      <c r="BD36" s="818"/>
      <c r="BE36" s="819" t="s">
        <v>420</v>
      </c>
      <c r="BF36" s="819"/>
      <c r="BG36" s="819"/>
      <c r="BH36" s="819"/>
      <c r="BI36" s="820"/>
      <c r="BJ36" s="226"/>
      <c r="BK36" s="226"/>
      <c r="BL36" s="226"/>
      <c r="BM36" s="226"/>
      <c r="BN36" s="226"/>
      <c r="BO36" s="236"/>
      <c r="BP36" s="236"/>
      <c r="BQ36" s="233">
        <v>30</v>
      </c>
      <c r="BR36" s="234"/>
      <c r="BS36" s="769"/>
      <c r="BT36" s="770"/>
      <c r="BU36" s="770"/>
      <c r="BV36" s="770"/>
      <c r="BW36" s="770"/>
      <c r="BX36" s="770"/>
      <c r="BY36" s="770"/>
      <c r="BZ36" s="770"/>
      <c r="CA36" s="770"/>
      <c r="CB36" s="770"/>
      <c r="CC36" s="770"/>
      <c r="CD36" s="770"/>
      <c r="CE36" s="770"/>
      <c r="CF36" s="770"/>
      <c r="CG36" s="771"/>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69"/>
      <c r="DW36" s="770"/>
      <c r="DX36" s="770"/>
      <c r="DY36" s="770"/>
      <c r="DZ36" s="775"/>
      <c r="EA36" s="224"/>
    </row>
    <row r="37" spans="1:131" ht="26.25" customHeight="1" x14ac:dyDescent="0.15">
      <c r="A37" s="237">
        <v>10</v>
      </c>
      <c r="B37" s="736"/>
      <c r="C37" s="737"/>
      <c r="D37" s="737"/>
      <c r="E37" s="737"/>
      <c r="F37" s="737"/>
      <c r="G37" s="737"/>
      <c r="H37" s="737"/>
      <c r="I37" s="737"/>
      <c r="J37" s="737"/>
      <c r="K37" s="737"/>
      <c r="L37" s="737"/>
      <c r="M37" s="737"/>
      <c r="N37" s="737"/>
      <c r="O37" s="737"/>
      <c r="P37" s="738"/>
      <c r="Q37" s="739"/>
      <c r="R37" s="740"/>
      <c r="S37" s="740"/>
      <c r="T37" s="740"/>
      <c r="U37" s="740"/>
      <c r="V37" s="740"/>
      <c r="W37" s="740"/>
      <c r="X37" s="740"/>
      <c r="Y37" s="740"/>
      <c r="Z37" s="740"/>
      <c r="AA37" s="740"/>
      <c r="AB37" s="740"/>
      <c r="AC37" s="740"/>
      <c r="AD37" s="740"/>
      <c r="AE37" s="741"/>
      <c r="AF37" s="742"/>
      <c r="AG37" s="743"/>
      <c r="AH37" s="743"/>
      <c r="AI37" s="743"/>
      <c r="AJ37" s="744"/>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9"/>
      <c r="BT37" s="770"/>
      <c r="BU37" s="770"/>
      <c r="BV37" s="770"/>
      <c r="BW37" s="770"/>
      <c r="BX37" s="770"/>
      <c r="BY37" s="770"/>
      <c r="BZ37" s="770"/>
      <c r="CA37" s="770"/>
      <c r="CB37" s="770"/>
      <c r="CC37" s="770"/>
      <c r="CD37" s="770"/>
      <c r="CE37" s="770"/>
      <c r="CF37" s="770"/>
      <c r="CG37" s="771"/>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69"/>
      <c r="DW37" s="770"/>
      <c r="DX37" s="770"/>
      <c r="DY37" s="770"/>
      <c r="DZ37" s="775"/>
      <c r="EA37" s="224"/>
    </row>
    <row r="38" spans="1:131" ht="26.25" customHeight="1" x14ac:dyDescent="0.15">
      <c r="A38" s="237">
        <v>11</v>
      </c>
      <c r="B38" s="736"/>
      <c r="C38" s="737"/>
      <c r="D38" s="737"/>
      <c r="E38" s="737"/>
      <c r="F38" s="737"/>
      <c r="G38" s="737"/>
      <c r="H38" s="737"/>
      <c r="I38" s="737"/>
      <c r="J38" s="737"/>
      <c r="K38" s="737"/>
      <c r="L38" s="737"/>
      <c r="M38" s="737"/>
      <c r="N38" s="737"/>
      <c r="O38" s="737"/>
      <c r="P38" s="738"/>
      <c r="Q38" s="739"/>
      <c r="R38" s="740"/>
      <c r="S38" s="740"/>
      <c r="T38" s="740"/>
      <c r="U38" s="740"/>
      <c r="V38" s="740"/>
      <c r="W38" s="740"/>
      <c r="X38" s="740"/>
      <c r="Y38" s="740"/>
      <c r="Z38" s="740"/>
      <c r="AA38" s="740"/>
      <c r="AB38" s="740"/>
      <c r="AC38" s="740"/>
      <c r="AD38" s="740"/>
      <c r="AE38" s="741"/>
      <c r="AF38" s="742"/>
      <c r="AG38" s="743"/>
      <c r="AH38" s="743"/>
      <c r="AI38" s="743"/>
      <c r="AJ38" s="744"/>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9"/>
      <c r="BT38" s="770"/>
      <c r="BU38" s="770"/>
      <c r="BV38" s="770"/>
      <c r="BW38" s="770"/>
      <c r="BX38" s="770"/>
      <c r="BY38" s="770"/>
      <c r="BZ38" s="770"/>
      <c r="CA38" s="770"/>
      <c r="CB38" s="770"/>
      <c r="CC38" s="770"/>
      <c r="CD38" s="770"/>
      <c r="CE38" s="770"/>
      <c r="CF38" s="770"/>
      <c r="CG38" s="771"/>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69"/>
      <c r="DW38" s="770"/>
      <c r="DX38" s="770"/>
      <c r="DY38" s="770"/>
      <c r="DZ38" s="775"/>
      <c r="EA38" s="224"/>
    </row>
    <row r="39" spans="1:131" ht="26.25" customHeight="1" x14ac:dyDescent="0.15">
      <c r="A39" s="237">
        <v>12</v>
      </c>
      <c r="B39" s="736"/>
      <c r="C39" s="737"/>
      <c r="D39" s="737"/>
      <c r="E39" s="737"/>
      <c r="F39" s="737"/>
      <c r="G39" s="737"/>
      <c r="H39" s="737"/>
      <c r="I39" s="737"/>
      <c r="J39" s="737"/>
      <c r="K39" s="737"/>
      <c r="L39" s="737"/>
      <c r="M39" s="737"/>
      <c r="N39" s="737"/>
      <c r="O39" s="737"/>
      <c r="P39" s="738"/>
      <c r="Q39" s="739"/>
      <c r="R39" s="740"/>
      <c r="S39" s="740"/>
      <c r="T39" s="740"/>
      <c r="U39" s="740"/>
      <c r="V39" s="740"/>
      <c r="W39" s="740"/>
      <c r="X39" s="740"/>
      <c r="Y39" s="740"/>
      <c r="Z39" s="740"/>
      <c r="AA39" s="740"/>
      <c r="AB39" s="740"/>
      <c r="AC39" s="740"/>
      <c r="AD39" s="740"/>
      <c r="AE39" s="741"/>
      <c r="AF39" s="742"/>
      <c r="AG39" s="743"/>
      <c r="AH39" s="743"/>
      <c r="AI39" s="743"/>
      <c r="AJ39" s="744"/>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9"/>
      <c r="BT39" s="770"/>
      <c r="BU39" s="770"/>
      <c r="BV39" s="770"/>
      <c r="BW39" s="770"/>
      <c r="BX39" s="770"/>
      <c r="BY39" s="770"/>
      <c r="BZ39" s="770"/>
      <c r="CA39" s="770"/>
      <c r="CB39" s="770"/>
      <c r="CC39" s="770"/>
      <c r="CD39" s="770"/>
      <c r="CE39" s="770"/>
      <c r="CF39" s="770"/>
      <c r="CG39" s="771"/>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69"/>
      <c r="DW39" s="770"/>
      <c r="DX39" s="770"/>
      <c r="DY39" s="770"/>
      <c r="DZ39" s="775"/>
      <c r="EA39" s="224"/>
    </row>
    <row r="40" spans="1:131" ht="26.25" customHeight="1" x14ac:dyDescent="0.15">
      <c r="A40" s="233">
        <v>13</v>
      </c>
      <c r="B40" s="736"/>
      <c r="C40" s="737"/>
      <c r="D40" s="737"/>
      <c r="E40" s="737"/>
      <c r="F40" s="737"/>
      <c r="G40" s="737"/>
      <c r="H40" s="737"/>
      <c r="I40" s="737"/>
      <c r="J40" s="737"/>
      <c r="K40" s="737"/>
      <c r="L40" s="737"/>
      <c r="M40" s="737"/>
      <c r="N40" s="737"/>
      <c r="O40" s="737"/>
      <c r="P40" s="738"/>
      <c r="Q40" s="739"/>
      <c r="R40" s="740"/>
      <c r="S40" s="740"/>
      <c r="T40" s="740"/>
      <c r="U40" s="740"/>
      <c r="V40" s="740"/>
      <c r="W40" s="740"/>
      <c r="X40" s="740"/>
      <c r="Y40" s="740"/>
      <c r="Z40" s="740"/>
      <c r="AA40" s="740"/>
      <c r="AB40" s="740"/>
      <c r="AC40" s="740"/>
      <c r="AD40" s="740"/>
      <c r="AE40" s="741"/>
      <c r="AF40" s="742"/>
      <c r="AG40" s="743"/>
      <c r="AH40" s="743"/>
      <c r="AI40" s="743"/>
      <c r="AJ40" s="744"/>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9"/>
      <c r="BT40" s="770"/>
      <c r="BU40" s="770"/>
      <c r="BV40" s="770"/>
      <c r="BW40" s="770"/>
      <c r="BX40" s="770"/>
      <c r="BY40" s="770"/>
      <c r="BZ40" s="770"/>
      <c r="CA40" s="770"/>
      <c r="CB40" s="770"/>
      <c r="CC40" s="770"/>
      <c r="CD40" s="770"/>
      <c r="CE40" s="770"/>
      <c r="CF40" s="770"/>
      <c r="CG40" s="771"/>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69"/>
      <c r="DW40" s="770"/>
      <c r="DX40" s="770"/>
      <c r="DY40" s="770"/>
      <c r="DZ40" s="775"/>
      <c r="EA40" s="224"/>
    </row>
    <row r="41" spans="1:131" ht="26.25" customHeight="1" x14ac:dyDescent="0.15">
      <c r="A41" s="233">
        <v>14</v>
      </c>
      <c r="B41" s="736"/>
      <c r="C41" s="737"/>
      <c r="D41" s="737"/>
      <c r="E41" s="737"/>
      <c r="F41" s="737"/>
      <c r="G41" s="737"/>
      <c r="H41" s="737"/>
      <c r="I41" s="737"/>
      <c r="J41" s="737"/>
      <c r="K41" s="737"/>
      <c r="L41" s="737"/>
      <c r="M41" s="737"/>
      <c r="N41" s="737"/>
      <c r="O41" s="737"/>
      <c r="P41" s="738"/>
      <c r="Q41" s="739"/>
      <c r="R41" s="740"/>
      <c r="S41" s="740"/>
      <c r="T41" s="740"/>
      <c r="U41" s="740"/>
      <c r="V41" s="740"/>
      <c r="W41" s="740"/>
      <c r="X41" s="740"/>
      <c r="Y41" s="740"/>
      <c r="Z41" s="740"/>
      <c r="AA41" s="740"/>
      <c r="AB41" s="740"/>
      <c r="AC41" s="740"/>
      <c r="AD41" s="740"/>
      <c r="AE41" s="741"/>
      <c r="AF41" s="742"/>
      <c r="AG41" s="743"/>
      <c r="AH41" s="743"/>
      <c r="AI41" s="743"/>
      <c r="AJ41" s="744"/>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9"/>
      <c r="BT41" s="770"/>
      <c r="BU41" s="770"/>
      <c r="BV41" s="770"/>
      <c r="BW41" s="770"/>
      <c r="BX41" s="770"/>
      <c r="BY41" s="770"/>
      <c r="BZ41" s="770"/>
      <c r="CA41" s="770"/>
      <c r="CB41" s="770"/>
      <c r="CC41" s="770"/>
      <c r="CD41" s="770"/>
      <c r="CE41" s="770"/>
      <c r="CF41" s="770"/>
      <c r="CG41" s="771"/>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69"/>
      <c r="DW41" s="770"/>
      <c r="DX41" s="770"/>
      <c r="DY41" s="770"/>
      <c r="DZ41" s="775"/>
      <c r="EA41" s="224"/>
    </row>
    <row r="42" spans="1:131" ht="26.25" customHeight="1" x14ac:dyDescent="0.15">
      <c r="A42" s="233">
        <v>15</v>
      </c>
      <c r="B42" s="736"/>
      <c r="C42" s="737"/>
      <c r="D42" s="737"/>
      <c r="E42" s="737"/>
      <c r="F42" s="737"/>
      <c r="G42" s="737"/>
      <c r="H42" s="737"/>
      <c r="I42" s="737"/>
      <c r="J42" s="737"/>
      <c r="K42" s="737"/>
      <c r="L42" s="737"/>
      <c r="M42" s="737"/>
      <c r="N42" s="737"/>
      <c r="O42" s="737"/>
      <c r="P42" s="738"/>
      <c r="Q42" s="739"/>
      <c r="R42" s="740"/>
      <c r="S42" s="740"/>
      <c r="T42" s="740"/>
      <c r="U42" s="740"/>
      <c r="V42" s="740"/>
      <c r="W42" s="740"/>
      <c r="X42" s="740"/>
      <c r="Y42" s="740"/>
      <c r="Z42" s="740"/>
      <c r="AA42" s="740"/>
      <c r="AB42" s="740"/>
      <c r="AC42" s="740"/>
      <c r="AD42" s="740"/>
      <c r="AE42" s="741"/>
      <c r="AF42" s="742"/>
      <c r="AG42" s="743"/>
      <c r="AH42" s="743"/>
      <c r="AI42" s="743"/>
      <c r="AJ42" s="744"/>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9"/>
      <c r="BT42" s="770"/>
      <c r="BU42" s="770"/>
      <c r="BV42" s="770"/>
      <c r="BW42" s="770"/>
      <c r="BX42" s="770"/>
      <c r="BY42" s="770"/>
      <c r="BZ42" s="770"/>
      <c r="CA42" s="770"/>
      <c r="CB42" s="770"/>
      <c r="CC42" s="770"/>
      <c r="CD42" s="770"/>
      <c r="CE42" s="770"/>
      <c r="CF42" s="770"/>
      <c r="CG42" s="771"/>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69"/>
      <c r="DW42" s="770"/>
      <c r="DX42" s="770"/>
      <c r="DY42" s="770"/>
      <c r="DZ42" s="775"/>
      <c r="EA42" s="224"/>
    </row>
    <row r="43" spans="1:131" ht="26.25" customHeight="1" x14ac:dyDescent="0.15">
      <c r="A43" s="233">
        <v>16</v>
      </c>
      <c r="B43" s="736"/>
      <c r="C43" s="737"/>
      <c r="D43" s="737"/>
      <c r="E43" s="737"/>
      <c r="F43" s="737"/>
      <c r="G43" s="737"/>
      <c r="H43" s="737"/>
      <c r="I43" s="737"/>
      <c r="J43" s="737"/>
      <c r="K43" s="737"/>
      <c r="L43" s="737"/>
      <c r="M43" s="737"/>
      <c r="N43" s="737"/>
      <c r="O43" s="737"/>
      <c r="P43" s="738"/>
      <c r="Q43" s="739"/>
      <c r="R43" s="740"/>
      <c r="S43" s="740"/>
      <c r="T43" s="740"/>
      <c r="U43" s="740"/>
      <c r="V43" s="740"/>
      <c r="W43" s="740"/>
      <c r="X43" s="740"/>
      <c r="Y43" s="740"/>
      <c r="Z43" s="740"/>
      <c r="AA43" s="740"/>
      <c r="AB43" s="740"/>
      <c r="AC43" s="740"/>
      <c r="AD43" s="740"/>
      <c r="AE43" s="741"/>
      <c r="AF43" s="742"/>
      <c r="AG43" s="743"/>
      <c r="AH43" s="743"/>
      <c r="AI43" s="743"/>
      <c r="AJ43" s="744"/>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9"/>
      <c r="BT43" s="770"/>
      <c r="BU43" s="770"/>
      <c r="BV43" s="770"/>
      <c r="BW43" s="770"/>
      <c r="BX43" s="770"/>
      <c r="BY43" s="770"/>
      <c r="BZ43" s="770"/>
      <c r="CA43" s="770"/>
      <c r="CB43" s="770"/>
      <c r="CC43" s="770"/>
      <c r="CD43" s="770"/>
      <c r="CE43" s="770"/>
      <c r="CF43" s="770"/>
      <c r="CG43" s="771"/>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69"/>
      <c r="DW43" s="770"/>
      <c r="DX43" s="770"/>
      <c r="DY43" s="770"/>
      <c r="DZ43" s="775"/>
      <c r="EA43" s="224"/>
    </row>
    <row r="44" spans="1:131" ht="26.25" customHeight="1" x14ac:dyDescent="0.15">
      <c r="A44" s="233">
        <v>17</v>
      </c>
      <c r="B44" s="736"/>
      <c r="C44" s="737"/>
      <c r="D44" s="737"/>
      <c r="E44" s="737"/>
      <c r="F44" s="737"/>
      <c r="G44" s="737"/>
      <c r="H44" s="737"/>
      <c r="I44" s="737"/>
      <c r="J44" s="737"/>
      <c r="K44" s="737"/>
      <c r="L44" s="737"/>
      <c r="M44" s="737"/>
      <c r="N44" s="737"/>
      <c r="O44" s="737"/>
      <c r="P44" s="738"/>
      <c r="Q44" s="739"/>
      <c r="R44" s="740"/>
      <c r="S44" s="740"/>
      <c r="T44" s="740"/>
      <c r="U44" s="740"/>
      <c r="V44" s="740"/>
      <c r="W44" s="740"/>
      <c r="X44" s="740"/>
      <c r="Y44" s="740"/>
      <c r="Z44" s="740"/>
      <c r="AA44" s="740"/>
      <c r="AB44" s="740"/>
      <c r="AC44" s="740"/>
      <c r="AD44" s="740"/>
      <c r="AE44" s="741"/>
      <c r="AF44" s="742"/>
      <c r="AG44" s="743"/>
      <c r="AH44" s="743"/>
      <c r="AI44" s="743"/>
      <c r="AJ44" s="744"/>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9"/>
      <c r="BT44" s="770"/>
      <c r="BU44" s="770"/>
      <c r="BV44" s="770"/>
      <c r="BW44" s="770"/>
      <c r="BX44" s="770"/>
      <c r="BY44" s="770"/>
      <c r="BZ44" s="770"/>
      <c r="CA44" s="770"/>
      <c r="CB44" s="770"/>
      <c r="CC44" s="770"/>
      <c r="CD44" s="770"/>
      <c r="CE44" s="770"/>
      <c r="CF44" s="770"/>
      <c r="CG44" s="771"/>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69"/>
      <c r="DW44" s="770"/>
      <c r="DX44" s="770"/>
      <c r="DY44" s="770"/>
      <c r="DZ44" s="775"/>
      <c r="EA44" s="224"/>
    </row>
    <row r="45" spans="1:131" ht="26.25" customHeight="1" x14ac:dyDescent="0.15">
      <c r="A45" s="233">
        <v>18</v>
      </c>
      <c r="B45" s="736"/>
      <c r="C45" s="737"/>
      <c r="D45" s="737"/>
      <c r="E45" s="737"/>
      <c r="F45" s="737"/>
      <c r="G45" s="737"/>
      <c r="H45" s="737"/>
      <c r="I45" s="737"/>
      <c r="J45" s="737"/>
      <c r="K45" s="737"/>
      <c r="L45" s="737"/>
      <c r="M45" s="737"/>
      <c r="N45" s="737"/>
      <c r="O45" s="737"/>
      <c r="P45" s="738"/>
      <c r="Q45" s="739"/>
      <c r="R45" s="740"/>
      <c r="S45" s="740"/>
      <c r="T45" s="740"/>
      <c r="U45" s="740"/>
      <c r="V45" s="740"/>
      <c r="W45" s="740"/>
      <c r="X45" s="740"/>
      <c r="Y45" s="740"/>
      <c r="Z45" s="740"/>
      <c r="AA45" s="740"/>
      <c r="AB45" s="740"/>
      <c r="AC45" s="740"/>
      <c r="AD45" s="740"/>
      <c r="AE45" s="741"/>
      <c r="AF45" s="742"/>
      <c r="AG45" s="743"/>
      <c r="AH45" s="743"/>
      <c r="AI45" s="743"/>
      <c r="AJ45" s="744"/>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9"/>
      <c r="BT45" s="770"/>
      <c r="BU45" s="770"/>
      <c r="BV45" s="770"/>
      <c r="BW45" s="770"/>
      <c r="BX45" s="770"/>
      <c r="BY45" s="770"/>
      <c r="BZ45" s="770"/>
      <c r="CA45" s="770"/>
      <c r="CB45" s="770"/>
      <c r="CC45" s="770"/>
      <c r="CD45" s="770"/>
      <c r="CE45" s="770"/>
      <c r="CF45" s="770"/>
      <c r="CG45" s="771"/>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69"/>
      <c r="DW45" s="770"/>
      <c r="DX45" s="770"/>
      <c r="DY45" s="770"/>
      <c r="DZ45" s="775"/>
      <c r="EA45" s="224"/>
    </row>
    <row r="46" spans="1:131" ht="26.25" customHeight="1" x14ac:dyDescent="0.15">
      <c r="A46" s="233">
        <v>19</v>
      </c>
      <c r="B46" s="736"/>
      <c r="C46" s="737"/>
      <c r="D46" s="737"/>
      <c r="E46" s="737"/>
      <c r="F46" s="737"/>
      <c r="G46" s="737"/>
      <c r="H46" s="737"/>
      <c r="I46" s="737"/>
      <c r="J46" s="737"/>
      <c r="K46" s="737"/>
      <c r="L46" s="737"/>
      <c r="M46" s="737"/>
      <c r="N46" s="737"/>
      <c r="O46" s="737"/>
      <c r="P46" s="738"/>
      <c r="Q46" s="739"/>
      <c r="R46" s="740"/>
      <c r="S46" s="740"/>
      <c r="T46" s="740"/>
      <c r="U46" s="740"/>
      <c r="V46" s="740"/>
      <c r="W46" s="740"/>
      <c r="X46" s="740"/>
      <c r="Y46" s="740"/>
      <c r="Z46" s="740"/>
      <c r="AA46" s="740"/>
      <c r="AB46" s="740"/>
      <c r="AC46" s="740"/>
      <c r="AD46" s="740"/>
      <c r="AE46" s="741"/>
      <c r="AF46" s="742"/>
      <c r="AG46" s="743"/>
      <c r="AH46" s="743"/>
      <c r="AI46" s="743"/>
      <c r="AJ46" s="744"/>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9"/>
      <c r="BT46" s="770"/>
      <c r="BU46" s="770"/>
      <c r="BV46" s="770"/>
      <c r="BW46" s="770"/>
      <c r="BX46" s="770"/>
      <c r="BY46" s="770"/>
      <c r="BZ46" s="770"/>
      <c r="CA46" s="770"/>
      <c r="CB46" s="770"/>
      <c r="CC46" s="770"/>
      <c r="CD46" s="770"/>
      <c r="CE46" s="770"/>
      <c r="CF46" s="770"/>
      <c r="CG46" s="771"/>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69"/>
      <c r="DW46" s="770"/>
      <c r="DX46" s="770"/>
      <c r="DY46" s="770"/>
      <c r="DZ46" s="775"/>
      <c r="EA46" s="224"/>
    </row>
    <row r="47" spans="1:131" ht="26.25" customHeight="1" x14ac:dyDescent="0.15">
      <c r="A47" s="233">
        <v>20</v>
      </c>
      <c r="B47" s="736"/>
      <c r="C47" s="737"/>
      <c r="D47" s="737"/>
      <c r="E47" s="737"/>
      <c r="F47" s="737"/>
      <c r="G47" s="737"/>
      <c r="H47" s="737"/>
      <c r="I47" s="737"/>
      <c r="J47" s="737"/>
      <c r="K47" s="737"/>
      <c r="L47" s="737"/>
      <c r="M47" s="737"/>
      <c r="N47" s="737"/>
      <c r="O47" s="737"/>
      <c r="P47" s="738"/>
      <c r="Q47" s="739"/>
      <c r="R47" s="740"/>
      <c r="S47" s="740"/>
      <c r="T47" s="740"/>
      <c r="U47" s="740"/>
      <c r="V47" s="740"/>
      <c r="W47" s="740"/>
      <c r="X47" s="740"/>
      <c r="Y47" s="740"/>
      <c r="Z47" s="740"/>
      <c r="AA47" s="740"/>
      <c r="AB47" s="740"/>
      <c r="AC47" s="740"/>
      <c r="AD47" s="740"/>
      <c r="AE47" s="741"/>
      <c r="AF47" s="742"/>
      <c r="AG47" s="743"/>
      <c r="AH47" s="743"/>
      <c r="AI47" s="743"/>
      <c r="AJ47" s="744"/>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9"/>
      <c r="BT47" s="770"/>
      <c r="BU47" s="770"/>
      <c r="BV47" s="770"/>
      <c r="BW47" s="770"/>
      <c r="BX47" s="770"/>
      <c r="BY47" s="770"/>
      <c r="BZ47" s="770"/>
      <c r="CA47" s="770"/>
      <c r="CB47" s="770"/>
      <c r="CC47" s="770"/>
      <c r="CD47" s="770"/>
      <c r="CE47" s="770"/>
      <c r="CF47" s="770"/>
      <c r="CG47" s="771"/>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69"/>
      <c r="DW47" s="770"/>
      <c r="DX47" s="770"/>
      <c r="DY47" s="770"/>
      <c r="DZ47" s="775"/>
      <c r="EA47" s="224"/>
    </row>
    <row r="48" spans="1:131" ht="26.25" customHeight="1" x14ac:dyDescent="0.15">
      <c r="A48" s="233">
        <v>21</v>
      </c>
      <c r="B48" s="736"/>
      <c r="C48" s="737"/>
      <c r="D48" s="737"/>
      <c r="E48" s="737"/>
      <c r="F48" s="737"/>
      <c r="G48" s="737"/>
      <c r="H48" s="737"/>
      <c r="I48" s="737"/>
      <c r="J48" s="737"/>
      <c r="K48" s="737"/>
      <c r="L48" s="737"/>
      <c r="M48" s="737"/>
      <c r="N48" s="737"/>
      <c r="O48" s="737"/>
      <c r="P48" s="738"/>
      <c r="Q48" s="739"/>
      <c r="R48" s="740"/>
      <c r="S48" s="740"/>
      <c r="T48" s="740"/>
      <c r="U48" s="740"/>
      <c r="V48" s="740"/>
      <c r="W48" s="740"/>
      <c r="X48" s="740"/>
      <c r="Y48" s="740"/>
      <c r="Z48" s="740"/>
      <c r="AA48" s="740"/>
      <c r="AB48" s="740"/>
      <c r="AC48" s="740"/>
      <c r="AD48" s="740"/>
      <c r="AE48" s="741"/>
      <c r="AF48" s="742"/>
      <c r="AG48" s="743"/>
      <c r="AH48" s="743"/>
      <c r="AI48" s="743"/>
      <c r="AJ48" s="744"/>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9"/>
      <c r="BT48" s="770"/>
      <c r="BU48" s="770"/>
      <c r="BV48" s="770"/>
      <c r="BW48" s="770"/>
      <c r="BX48" s="770"/>
      <c r="BY48" s="770"/>
      <c r="BZ48" s="770"/>
      <c r="CA48" s="770"/>
      <c r="CB48" s="770"/>
      <c r="CC48" s="770"/>
      <c r="CD48" s="770"/>
      <c r="CE48" s="770"/>
      <c r="CF48" s="770"/>
      <c r="CG48" s="771"/>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69"/>
      <c r="DW48" s="770"/>
      <c r="DX48" s="770"/>
      <c r="DY48" s="770"/>
      <c r="DZ48" s="775"/>
      <c r="EA48" s="224"/>
    </row>
    <row r="49" spans="1:131" ht="26.25" customHeight="1" x14ac:dyDescent="0.15">
      <c r="A49" s="233">
        <v>22</v>
      </c>
      <c r="B49" s="736"/>
      <c r="C49" s="737"/>
      <c r="D49" s="737"/>
      <c r="E49" s="737"/>
      <c r="F49" s="737"/>
      <c r="G49" s="737"/>
      <c r="H49" s="737"/>
      <c r="I49" s="737"/>
      <c r="J49" s="737"/>
      <c r="K49" s="737"/>
      <c r="L49" s="737"/>
      <c r="M49" s="737"/>
      <c r="N49" s="737"/>
      <c r="O49" s="737"/>
      <c r="P49" s="738"/>
      <c r="Q49" s="739"/>
      <c r="R49" s="740"/>
      <c r="S49" s="740"/>
      <c r="T49" s="740"/>
      <c r="U49" s="740"/>
      <c r="V49" s="740"/>
      <c r="W49" s="740"/>
      <c r="X49" s="740"/>
      <c r="Y49" s="740"/>
      <c r="Z49" s="740"/>
      <c r="AA49" s="740"/>
      <c r="AB49" s="740"/>
      <c r="AC49" s="740"/>
      <c r="AD49" s="740"/>
      <c r="AE49" s="741"/>
      <c r="AF49" s="742"/>
      <c r="AG49" s="743"/>
      <c r="AH49" s="743"/>
      <c r="AI49" s="743"/>
      <c r="AJ49" s="744"/>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9"/>
      <c r="BT49" s="770"/>
      <c r="BU49" s="770"/>
      <c r="BV49" s="770"/>
      <c r="BW49" s="770"/>
      <c r="BX49" s="770"/>
      <c r="BY49" s="770"/>
      <c r="BZ49" s="770"/>
      <c r="CA49" s="770"/>
      <c r="CB49" s="770"/>
      <c r="CC49" s="770"/>
      <c r="CD49" s="770"/>
      <c r="CE49" s="770"/>
      <c r="CF49" s="770"/>
      <c r="CG49" s="771"/>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69"/>
      <c r="DW49" s="770"/>
      <c r="DX49" s="770"/>
      <c r="DY49" s="770"/>
      <c r="DZ49" s="775"/>
      <c r="EA49" s="224"/>
    </row>
    <row r="50" spans="1:131" ht="26.25" customHeight="1" x14ac:dyDescent="0.15">
      <c r="A50" s="233">
        <v>23</v>
      </c>
      <c r="B50" s="736"/>
      <c r="C50" s="737"/>
      <c r="D50" s="737"/>
      <c r="E50" s="737"/>
      <c r="F50" s="737"/>
      <c r="G50" s="737"/>
      <c r="H50" s="737"/>
      <c r="I50" s="737"/>
      <c r="J50" s="737"/>
      <c r="K50" s="737"/>
      <c r="L50" s="737"/>
      <c r="M50" s="737"/>
      <c r="N50" s="737"/>
      <c r="O50" s="737"/>
      <c r="P50" s="738"/>
      <c r="Q50" s="822"/>
      <c r="R50" s="823"/>
      <c r="S50" s="823"/>
      <c r="T50" s="823"/>
      <c r="U50" s="823"/>
      <c r="V50" s="823"/>
      <c r="W50" s="823"/>
      <c r="X50" s="823"/>
      <c r="Y50" s="823"/>
      <c r="Z50" s="823"/>
      <c r="AA50" s="823"/>
      <c r="AB50" s="823"/>
      <c r="AC50" s="823"/>
      <c r="AD50" s="823"/>
      <c r="AE50" s="824"/>
      <c r="AF50" s="742"/>
      <c r="AG50" s="743"/>
      <c r="AH50" s="743"/>
      <c r="AI50" s="743"/>
      <c r="AJ50" s="744"/>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9"/>
      <c r="BT50" s="770"/>
      <c r="BU50" s="770"/>
      <c r="BV50" s="770"/>
      <c r="BW50" s="770"/>
      <c r="BX50" s="770"/>
      <c r="BY50" s="770"/>
      <c r="BZ50" s="770"/>
      <c r="CA50" s="770"/>
      <c r="CB50" s="770"/>
      <c r="CC50" s="770"/>
      <c r="CD50" s="770"/>
      <c r="CE50" s="770"/>
      <c r="CF50" s="770"/>
      <c r="CG50" s="771"/>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69"/>
      <c r="DW50" s="770"/>
      <c r="DX50" s="770"/>
      <c r="DY50" s="770"/>
      <c r="DZ50" s="775"/>
      <c r="EA50" s="224"/>
    </row>
    <row r="51" spans="1:131" ht="26.25" customHeight="1" x14ac:dyDescent="0.15">
      <c r="A51" s="233">
        <v>24</v>
      </c>
      <c r="B51" s="736"/>
      <c r="C51" s="737"/>
      <c r="D51" s="737"/>
      <c r="E51" s="737"/>
      <c r="F51" s="737"/>
      <c r="G51" s="737"/>
      <c r="H51" s="737"/>
      <c r="I51" s="737"/>
      <c r="J51" s="737"/>
      <c r="K51" s="737"/>
      <c r="L51" s="737"/>
      <c r="M51" s="737"/>
      <c r="N51" s="737"/>
      <c r="O51" s="737"/>
      <c r="P51" s="738"/>
      <c r="Q51" s="822"/>
      <c r="R51" s="823"/>
      <c r="S51" s="823"/>
      <c r="T51" s="823"/>
      <c r="U51" s="823"/>
      <c r="V51" s="823"/>
      <c r="W51" s="823"/>
      <c r="X51" s="823"/>
      <c r="Y51" s="823"/>
      <c r="Z51" s="823"/>
      <c r="AA51" s="823"/>
      <c r="AB51" s="823"/>
      <c r="AC51" s="823"/>
      <c r="AD51" s="823"/>
      <c r="AE51" s="824"/>
      <c r="AF51" s="742"/>
      <c r="AG51" s="743"/>
      <c r="AH51" s="743"/>
      <c r="AI51" s="743"/>
      <c r="AJ51" s="744"/>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9"/>
      <c r="BT51" s="770"/>
      <c r="BU51" s="770"/>
      <c r="BV51" s="770"/>
      <c r="BW51" s="770"/>
      <c r="BX51" s="770"/>
      <c r="BY51" s="770"/>
      <c r="BZ51" s="770"/>
      <c r="CA51" s="770"/>
      <c r="CB51" s="770"/>
      <c r="CC51" s="770"/>
      <c r="CD51" s="770"/>
      <c r="CE51" s="770"/>
      <c r="CF51" s="770"/>
      <c r="CG51" s="771"/>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69"/>
      <c r="DW51" s="770"/>
      <c r="DX51" s="770"/>
      <c r="DY51" s="770"/>
      <c r="DZ51" s="775"/>
      <c r="EA51" s="224"/>
    </row>
    <row r="52" spans="1:131" ht="26.25" customHeight="1" x14ac:dyDescent="0.15">
      <c r="A52" s="233">
        <v>25</v>
      </c>
      <c r="B52" s="736"/>
      <c r="C52" s="737"/>
      <c r="D52" s="737"/>
      <c r="E52" s="737"/>
      <c r="F52" s="737"/>
      <c r="G52" s="737"/>
      <c r="H52" s="737"/>
      <c r="I52" s="737"/>
      <c r="J52" s="737"/>
      <c r="K52" s="737"/>
      <c r="L52" s="737"/>
      <c r="M52" s="737"/>
      <c r="N52" s="737"/>
      <c r="O52" s="737"/>
      <c r="P52" s="738"/>
      <c r="Q52" s="822"/>
      <c r="R52" s="823"/>
      <c r="S52" s="823"/>
      <c r="T52" s="823"/>
      <c r="U52" s="823"/>
      <c r="V52" s="823"/>
      <c r="W52" s="823"/>
      <c r="X52" s="823"/>
      <c r="Y52" s="823"/>
      <c r="Z52" s="823"/>
      <c r="AA52" s="823"/>
      <c r="AB52" s="823"/>
      <c r="AC52" s="823"/>
      <c r="AD52" s="823"/>
      <c r="AE52" s="824"/>
      <c r="AF52" s="742"/>
      <c r="AG52" s="743"/>
      <c r="AH52" s="743"/>
      <c r="AI52" s="743"/>
      <c r="AJ52" s="744"/>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9"/>
      <c r="BT52" s="770"/>
      <c r="BU52" s="770"/>
      <c r="BV52" s="770"/>
      <c r="BW52" s="770"/>
      <c r="BX52" s="770"/>
      <c r="BY52" s="770"/>
      <c r="BZ52" s="770"/>
      <c r="CA52" s="770"/>
      <c r="CB52" s="770"/>
      <c r="CC52" s="770"/>
      <c r="CD52" s="770"/>
      <c r="CE52" s="770"/>
      <c r="CF52" s="770"/>
      <c r="CG52" s="771"/>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69"/>
      <c r="DW52" s="770"/>
      <c r="DX52" s="770"/>
      <c r="DY52" s="770"/>
      <c r="DZ52" s="775"/>
      <c r="EA52" s="224"/>
    </row>
    <row r="53" spans="1:131" ht="26.25" customHeight="1" x14ac:dyDescent="0.15">
      <c r="A53" s="233">
        <v>26</v>
      </c>
      <c r="B53" s="736"/>
      <c r="C53" s="737"/>
      <c r="D53" s="737"/>
      <c r="E53" s="737"/>
      <c r="F53" s="737"/>
      <c r="G53" s="737"/>
      <c r="H53" s="737"/>
      <c r="I53" s="737"/>
      <c r="J53" s="737"/>
      <c r="K53" s="737"/>
      <c r="L53" s="737"/>
      <c r="M53" s="737"/>
      <c r="N53" s="737"/>
      <c r="O53" s="737"/>
      <c r="P53" s="738"/>
      <c r="Q53" s="822"/>
      <c r="R53" s="823"/>
      <c r="S53" s="823"/>
      <c r="T53" s="823"/>
      <c r="U53" s="823"/>
      <c r="V53" s="823"/>
      <c r="W53" s="823"/>
      <c r="X53" s="823"/>
      <c r="Y53" s="823"/>
      <c r="Z53" s="823"/>
      <c r="AA53" s="823"/>
      <c r="AB53" s="823"/>
      <c r="AC53" s="823"/>
      <c r="AD53" s="823"/>
      <c r="AE53" s="824"/>
      <c r="AF53" s="742"/>
      <c r="AG53" s="743"/>
      <c r="AH53" s="743"/>
      <c r="AI53" s="743"/>
      <c r="AJ53" s="744"/>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9"/>
      <c r="BT53" s="770"/>
      <c r="BU53" s="770"/>
      <c r="BV53" s="770"/>
      <c r="BW53" s="770"/>
      <c r="BX53" s="770"/>
      <c r="BY53" s="770"/>
      <c r="BZ53" s="770"/>
      <c r="CA53" s="770"/>
      <c r="CB53" s="770"/>
      <c r="CC53" s="770"/>
      <c r="CD53" s="770"/>
      <c r="CE53" s="770"/>
      <c r="CF53" s="770"/>
      <c r="CG53" s="771"/>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69"/>
      <c r="DW53" s="770"/>
      <c r="DX53" s="770"/>
      <c r="DY53" s="770"/>
      <c r="DZ53" s="775"/>
      <c r="EA53" s="224"/>
    </row>
    <row r="54" spans="1:131" ht="26.25" customHeight="1" x14ac:dyDescent="0.15">
      <c r="A54" s="233">
        <v>27</v>
      </c>
      <c r="B54" s="736"/>
      <c r="C54" s="737"/>
      <c r="D54" s="737"/>
      <c r="E54" s="737"/>
      <c r="F54" s="737"/>
      <c r="G54" s="737"/>
      <c r="H54" s="737"/>
      <c r="I54" s="737"/>
      <c r="J54" s="737"/>
      <c r="K54" s="737"/>
      <c r="L54" s="737"/>
      <c r="M54" s="737"/>
      <c r="N54" s="737"/>
      <c r="O54" s="737"/>
      <c r="P54" s="738"/>
      <c r="Q54" s="822"/>
      <c r="R54" s="823"/>
      <c r="S54" s="823"/>
      <c r="T54" s="823"/>
      <c r="U54" s="823"/>
      <c r="V54" s="823"/>
      <c r="W54" s="823"/>
      <c r="X54" s="823"/>
      <c r="Y54" s="823"/>
      <c r="Z54" s="823"/>
      <c r="AA54" s="823"/>
      <c r="AB54" s="823"/>
      <c r="AC54" s="823"/>
      <c r="AD54" s="823"/>
      <c r="AE54" s="824"/>
      <c r="AF54" s="742"/>
      <c r="AG54" s="743"/>
      <c r="AH54" s="743"/>
      <c r="AI54" s="743"/>
      <c r="AJ54" s="744"/>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9"/>
      <c r="BT54" s="770"/>
      <c r="BU54" s="770"/>
      <c r="BV54" s="770"/>
      <c r="BW54" s="770"/>
      <c r="BX54" s="770"/>
      <c r="BY54" s="770"/>
      <c r="BZ54" s="770"/>
      <c r="CA54" s="770"/>
      <c r="CB54" s="770"/>
      <c r="CC54" s="770"/>
      <c r="CD54" s="770"/>
      <c r="CE54" s="770"/>
      <c r="CF54" s="770"/>
      <c r="CG54" s="771"/>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69"/>
      <c r="DW54" s="770"/>
      <c r="DX54" s="770"/>
      <c r="DY54" s="770"/>
      <c r="DZ54" s="775"/>
      <c r="EA54" s="224"/>
    </row>
    <row r="55" spans="1:131" ht="26.25" customHeight="1" x14ac:dyDescent="0.15">
      <c r="A55" s="233">
        <v>28</v>
      </c>
      <c r="B55" s="736"/>
      <c r="C55" s="737"/>
      <c r="D55" s="737"/>
      <c r="E55" s="737"/>
      <c r="F55" s="737"/>
      <c r="G55" s="737"/>
      <c r="H55" s="737"/>
      <c r="I55" s="737"/>
      <c r="J55" s="737"/>
      <c r="K55" s="737"/>
      <c r="L55" s="737"/>
      <c r="M55" s="737"/>
      <c r="N55" s="737"/>
      <c r="O55" s="737"/>
      <c r="P55" s="738"/>
      <c r="Q55" s="822"/>
      <c r="R55" s="823"/>
      <c r="S55" s="823"/>
      <c r="T55" s="823"/>
      <c r="U55" s="823"/>
      <c r="V55" s="823"/>
      <c r="W55" s="823"/>
      <c r="X55" s="823"/>
      <c r="Y55" s="823"/>
      <c r="Z55" s="823"/>
      <c r="AA55" s="823"/>
      <c r="AB55" s="823"/>
      <c r="AC55" s="823"/>
      <c r="AD55" s="823"/>
      <c r="AE55" s="824"/>
      <c r="AF55" s="742"/>
      <c r="AG55" s="743"/>
      <c r="AH55" s="743"/>
      <c r="AI55" s="743"/>
      <c r="AJ55" s="744"/>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9"/>
      <c r="BT55" s="770"/>
      <c r="BU55" s="770"/>
      <c r="BV55" s="770"/>
      <c r="BW55" s="770"/>
      <c r="BX55" s="770"/>
      <c r="BY55" s="770"/>
      <c r="BZ55" s="770"/>
      <c r="CA55" s="770"/>
      <c r="CB55" s="770"/>
      <c r="CC55" s="770"/>
      <c r="CD55" s="770"/>
      <c r="CE55" s="770"/>
      <c r="CF55" s="770"/>
      <c r="CG55" s="771"/>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69"/>
      <c r="DW55" s="770"/>
      <c r="DX55" s="770"/>
      <c r="DY55" s="770"/>
      <c r="DZ55" s="775"/>
      <c r="EA55" s="224"/>
    </row>
    <row r="56" spans="1:131" ht="26.25" customHeight="1" x14ac:dyDescent="0.15">
      <c r="A56" s="233">
        <v>29</v>
      </c>
      <c r="B56" s="736"/>
      <c r="C56" s="737"/>
      <c r="D56" s="737"/>
      <c r="E56" s="737"/>
      <c r="F56" s="737"/>
      <c r="G56" s="737"/>
      <c r="H56" s="737"/>
      <c r="I56" s="737"/>
      <c r="J56" s="737"/>
      <c r="K56" s="737"/>
      <c r="L56" s="737"/>
      <c r="M56" s="737"/>
      <c r="N56" s="737"/>
      <c r="O56" s="737"/>
      <c r="P56" s="738"/>
      <c r="Q56" s="822"/>
      <c r="R56" s="823"/>
      <c r="S56" s="823"/>
      <c r="T56" s="823"/>
      <c r="U56" s="823"/>
      <c r="V56" s="823"/>
      <c r="W56" s="823"/>
      <c r="X56" s="823"/>
      <c r="Y56" s="823"/>
      <c r="Z56" s="823"/>
      <c r="AA56" s="823"/>
      <c r="AB56" s="823"/>
      <c r="AC56" s="823"/>
      <c r="AD56" s="823"/>
      <c r="AE56" s="824"/>
      <c r="AF56" s="742"/>
      <c r="AG56" s="743"/>
      <c r="AH56" s="743"/>
      <c r="AI56" s="743"/>
      <c r="AJ56" s="744"/>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9"/>
      <c r="BT56" s="770"/>
      <c r="BU56" s="770"/>
      <c r="BV56" s="770"/>
      <c r="BW56" s="770"/>
      <c r="BX56" s="770"/>
      <c r="BY56" s="770"/>
      <c r="BZ56" s="770"/>
      <c r="CA56" s="770"/>
      <c r="CB56" s="770"/>
      <c r="CC56" s="770"/>
      <c r="CD56" s="770"/>
      <c r="CE56" s="770"/>
      <c r="CF56" s="770"/>
      <c r="CG56" s="771"/>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69"/>
      <c r="DW56" s="770"/>
      <c r="DX56" s="770"/>
      <c r="DY56" s="770"/>
      <c r="DZ56" s="775"/>
      <c r="EA56" s="224"/>
    </row>
    <row r="57" spans="1:131" ht="26.25" customHeight="1" x14ac:dyDescent="0.15">
      <c r="A57" s="233">
        <v>30</v>
      </c>
      <c r="B57" s="736"/>
      <c r="C57" s="737"/>
      <c r="D57" s="737"/>
      <c r="E57" s="737"/>
      <c r="F57" s="737"/>
      <c r="G57" s="737"/>
      <c r="H57" s="737"/>
      <c r="I57" s="737"/>
      <c r="J57" s="737"/>
      <c r="K57" s="737"/>
      <c r="L57" s="737"/>
      <c r="M57" s="737"/>
      <c r="N57" s="737"/>
      <c r="O57" s="737"/>
      <c r="P57" s="738"/>
      <c r="Q57" s="822"/>
      <c r="R57" s="823"/>
      <c r="S57" s="823"/>
      <c r="T57" s="823"/>
      <c r="U57" s="823"/>
      <c r="V57" s="823"/>
      <c r="W57" s="823"/>
      <c r="X57" s="823"/>
      <c r="Y57" s="823"/>
      <c r="Z57" s="823"/>
      <c r="AA57" s="823"/>
      <c r="AB57" s="823"/>
      <c r="AC57" s="823"/>
      <c r="AD57" s="823"/>
      <c r="AE57" s="824"/>
      <c r="AF57" s="742"/>
      <c r="AG57" s="743"/>
      <c r="AH57" s="743"/>
      <c r="AI57" s="743"/>
      <c r="AJ57" s="744"/>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9"/>
      <c r="BT57" s="770"/>
      <c r="BU57" s="770"/>
      <c r="BV57" s="770"/>
      <c r="BW57" s="770"/>
      <c r="BX57" s="770"/>
      <c r="BY57" s="770"/>
      <c r="BZ57" s="770"/>
      <c r="CA57" s="770"/>
      <c r="CB57" s="770"/>
      <c r="CC57" s="770"/>
      <c r="CD57" s="770"/>
      <c r="CE57" s="770"/>
      <c r="CF57" s="770"/>
      <c r="CG57" s="771"/>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69"/>
      <c r="DW57" s="770"/>
      <c r="DX57" s="770"/>
      <c r="DY57" s="770"/>
      <c r="DZ57" s="775"/>
      <c r="EA57" s="224"/>
    </row>
    <row r="58" spans="1:131" ht="26.25" customHeight="1" x14ac:dyDescent="0.15">
      <c r="A58" s="233">
        <v>31</v>
      </c>
      <c r="B58" s="736"/>
      <c r="C58" s="737"/>
      <c r="D58" s="737"/>
      <c r="E58" s="737"/>
      <c r="F58" s="737"/>
      <c r="G58" s="737"/>
      <c r="H58" s="737"/>
      <c r="I58" s="737"/>
      <c r="J58" s="737"/>
      <c r="K58" s="737"/>
      <c r="L58" s="737"/>
      <c r="M58" s="737"/>
      <c r="N58" s="737"/>
      <c r="O58" s="737"/>
      <c r="P58" s="738"/>
      <c r="Q58" s="822"/>
      <c r="R58" s="823"/>
      <c r="S58" s="823"/>
      <c r="T58" s="823"/>
      <c r="U58" s="823"/>
      <c r="V58" s="823"/>
      <c r="W58" s="823"/>
      <c r="X58" s="823"/>
      <c r="Y58" s="823"/>
      <c r="Z58" s="823"/>
      <c r="AA58" s="823"/>
      <c r="AB58" s="823"/>
      <c r="AC58" s="823"/>
      <c r="AD58" s="823"/>
      <c r="AE58" s="824"/>
      <c r="AF58" s="742"/>
      <c r="AG58" s="743"/>
      <c r="AH58" s="743"/>
      <c r="AI58" s="743"/>
      <c r="AJ58" s="744"/>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9"/>
      <c r="BT58" s="770"/>
      <c r="BU58" s="770"/>
      <c r="BV58" s="770"/>
      <c r="BW58" s="770"/>
      <c r="BX58" s="770"/>
      <c r="BY58" s="770"/>
      <c r="BZ58" s="770"/>
      <c r="CA58" s="770"/>
      <c r="CB58" s="770"/>
      <c r="CC58" s="770"/>
      <c r="CD58" s="770"/>
      <c r="CE58" s="770"/>
      <c r="CF58" s="770"/>
      <c r="CG58" s="771"/>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69"/>
      <c r="DW58" s="770"/>
      <c r="DX58" s="770"/>
      <c r="DY58" s="770"/>
      <c r="DZ58" s="775"/>
      <c r="EA58" s="224"/>
    </row>
    <row r="59" spans="1:131" ht="26.25" customHeight="1" x14ac:dyDescent="0.15">
      <c r="A59" s="233">
        <v>32</v>
      </c>
      <c r="B59" s="736"/>
      <c r="C59" s="737"/>
      <c r="D59" s="737"/>
      <c r="E59" s="737"/>
      <c r="F59" s="737"/>
      <c r="G59" s="737"/>
      <c r="H59" s="737"/>
      <c r="I59" s="737"/>
      <c r="J59" s="737"/>
      <c r="K59" s="737"/>
      <c r="L59" s="737"/>
      <c r="M59" s="737"/>
      <c r="N59" s="737"/>
      <c r="O59" s="737"/>
      <c r="P59" s="738"/>
      <c r="Q59" s="822"/>
      <c r="R59" s="823"/>
      <c r="S59" s="823"/>
      <c r="T59" s="823"/>
      <c r="U59" s="823"/>
      <c r="V59" s="823"/>
      <c r="W59" s="823"/>
      <c r="X59" s="823"/>
      <c r="Y59" s="823"/>
      <c r="Z59" s="823"/>
      <c r="AA59" s="823"/>
      <c r="AB59" s="823"/>
      <c r="AC59" s="823"/>
      <c r="AD59" s="823"/>
      <c r="AE59" s="824"/>
      <c r="AF59" s="742"/>
      <c r="AG59" s="743"/>
      <c r="AH59" s="743"/>
      <c r="AI59" s="743"/>
      <c r="AJ59" s="744"/>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9"/>
      <c r="BT59" s="770"/>
      <c r="BU59" s="770"/>
      <c r="BV59" s="770"/>
      <c r="BW59" s="770"/>
      <c r="BX59" s="770"/>
      <c r="BY59" s="770"/>
      <c r="BZ59" s="770"/>
      <c r="CA59" s="770"/>
      <c r="CB59" s="770"/>
      <c r="CC59" s="770"/>
      <c r="CD59" s="770"/>
      <c r="CE59" s="770"/>
      <c r="CF59" s="770"/>
      <c r="CG59" s="771"/>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69"/>
      <c r="DW59" s="770"/>
      <c r="DX59" s="770"/>
      <c r="DY59" s="770"/>
      <c r="DZ59" s="775"/>
      <c r="EA59" s="224"/>
    </row>
    <row r="60" spans="1:131" ht="26.25" customHeight="1" x14ac:dyDescent="0.15">
      <c r="A60" s="233">
        <v>33</v>
      </c>
      <c r="B60" s="736"/>
      <c r="C60" s="737"/>
      <c r="D60" s="737"/>
      <c r="E60" s="737"/>
      <c r="F60" s="737"/>
      <c r="G60" s="737"/>
      <c r="H60" s="737"/>
      <c r="I60" s="737"/>
      <c r="J60" s="737"/>
      <c r="K60" s="737"/>
      <c r="L60" s="737"/>
      <c r="M60" s="737"/>
      <c r="N60" s="737"/>
      <c r="O60" s="737"/>
      <c r="P60" s="738"/>
      <c r="Q60" s="822"/>
      <c r="R60" s="823"/>
      <c r="S60" s="823"/>
      <c r="T60" s="823"/>
      <c r="U60" s="823"/>
      <c r="V60" s="823"/>
      <c r="W60" s="823"/>
      <c r="X60" s="823"/>
      <c r="Y60" s="823"/>
      <c r="Z60" s="823"/>
      <c r="AA60" s="823"/>
      <c r="AB60" s="823"/>
      <c r="AC60" s="823"/>
      <c r="AD60" s="823"/>
      <c r="AE60" s="824"/>
      <c r="AF60" s="742"/>
      <c r="AG60" s="743"/>
      <c r="AH60" s="743"/>
      <c r="AI60" s="743"/>
      <c r="AJ60" s="744"/>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9"/>
      <c r="BT60" s="770"/>
      <c r="BU60" s="770"/>
      <c r="BV60" s="770"/>
      <c r="BW60" s="770"/>
      <c r="BX60" s="770"/>
      <c r="BY60" s="770"/>
      <c r="BZ60" s="770"/>
      <c r="CA60" s="770"/>
      <c r="CB60" s="770"/>
      <c r="CC60" s="770"/>
      <c r="CD60" s="770"/>
      <c r="CE60" s="770"/>
      <c r="CF60" s="770"/>
      <c r="CG60" s="771"/>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69"/>
      <c r="DW60" s="770"/>
      <c r="DX60" s="770"/>
      <c r="DY60" s="770"/>
      <c r="DZ60" s="775"/>
      <c r="EA60" s="224"/>
    </row>
    <row r="61" spans="1:131" ht="26.25" customHeight="1" thickBot="1" x14ac:dyDescent="0.2">
      <c r="A61" s="233">
        <v>34</v>
      </c>
      <c r="B61" s="736"/>
      <c r="C61" s="737"/>
      <c r="D61" s="737"/>
      <c r="E61" s="737"/>
      <c r="F61" s="737"/>
      <c r="G61" s="737"/>
      <c r="H61" s="737"/>
      <c r="I61" s="737"/>
      <c r="J61" s="737"/>
      <c r="K61" s="737"/>
      <c r="L61" s="737"/>
      <c r="M61" s="737"/>
      <c r="N61" s="737"/>
      <c r="O61" s="737"/>
      <c r="P61" s="738"/>
      <c r="Q61" s="822"/>
      <c r="R61" s="823"/>
      <c r="S61" s="823"/>
      <c r="T61" s="823"/>
      <c r="U61" s="823"/>
      <c r="V61" s="823"/>
      <c r="W61" s="823"/>
      <c r="X61" s="823"/>
      <c r="Y61" s="823"/>
      <c r="Z61" s="823"/>
      <c r="AA61" s="823"/>
      <c r="AB61" s="823"/>
      <c r="AC61" s="823"/>
      <c r="AD61" s="823"/>
      <c r="AE61" s="824"/>
      <c r="AF61" s="742"/>
      <c r="AG61" s="743"/>
      <c r="AH61" s="743"/>
      <c r="AI61" s="743"/>
      <c r="AJ61" s="744"/>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9"/>
      <c r="BT61" s="770"/>
      <c r="BU61" s="770"/>
      <c r="BV61" s="770"/>
      <c r="BW61" s="770"/>
      <c r="BX61" s="770"/>
      <c r="BY61" s="770"/>
      <c r="BZ61" s="770"/>
      <c r="CA61" s="770"/>
      <c r="CB61" s="770"/>
      <c r="CC61" s="770"/>
      <c r="CD61" s="770"/>
      <c r="CE61" s="770"/>
      <c r="CF61" s="770"/>
      <c r="CG61" s="771"/>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69"/>
      <c r="DW61" s="770"/>
      <c r="DX61" s="770"/>
      <c r="DY61" s="770"/>
      <c r="DZ61" s="775"/>
      <c r="EA61" s="224"/>
    </row>
    <row r="62" spans="1:131" ht="26.25" customHeight="1" x14ac:dyDescent="0.15">
      <c r="A62" s="233">
        <v>35</v>
      </c>
      <c r="B62" s="736"/>
      <c r="C62" s="737"/>
      <c r="D62" s="737"/>
      <c r="E62" s="737"/>
      <c r="F62" s="737"/>
      <c r="G62" s="737"/>
      <c r="H62" s="737"/>
      <c r="I62" s="737"/>
      <c r="J62" s="737"/>
      <c r="K62" s="737"/>
      <c r="L62" s="737"/>
      <c r="M62" s="737"/>
      <c r="N62" s="737"/>
      <c r="O62" s="737"/>
      <c r="P62" s="738"/>
      <c r="Q62" s="822"/>
      <c r="R62" s="823"/>
      <c r="S62" s="823"/>
      <c r="T62" s="823"/>
      <c r="U62" s="823"/>
      <c r="V62" s="823"/>
      <c r="W62" s="823"/>
      <c r="X62" s="823"/>
      <c r="Y62" s="823"/>
      <c r="Z62" s="823"/>
      <c r="AA62" s="823"/>
      <c r="AB62" s="823"/>
      <c r="AC62" s="823"/>
      <c r="AD62" s="823"/>
      <c r="AE62" s="824"/>
      <c r="AF62" s="742"/>
      <c r="AG62" s="743"/>
      <c r="AH62" s="743"/>
      <c r="AI62" s="743"/>
      <c r="AJ62" s="744"/>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421</v>
      </c>
      <c r="BK62" s="793"/>
      <c r="BL62" s="793"/>
      <c r="BM62" s="793"/>
      <c r="BN62" s="794"/>
      <c r="BO62" s="236"/>
      <c r="BP62" s="236"/>
      <c r="BQ62" s="233">
        <v>56</v>
      </c>
      <c r="BR62" s="234"/>
      <c r="BS62" s="769"/>
      <c r="BT62" s="770"/>
      <c r="BU62" s="770"/>
      <c r="BV62" s="770"/>
      <c r="BW62" s="770"/>
      <c r="BX62" s="770"/>
      <c r="BY62" s="770"/>
      <c r="BZ62" s="770"/>
      <c r="CA62" s="770"/>
      <c r="CB62" s="770"/>
      <c r="CC62" s="770"/>
      <c r="CD62" s="770"/>
      <c r="CE62" s="770"/>
      <c r="CF62" s="770"/>
      <c r="CG62" s="771"/>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69"/>
      <c r="DW62" s="770"/>
      <c r="DX62" s="770"/>
      <c r="DY62" s="770"/>
      <c r="DZ62" s="775"/>
      <c r="EA62" s="224"/>
    </row>
    <row r="63" spans="1:131" ht="26.25" customHeight="1" thickBot="1" x14ac:dyDescent="0.2">
      <c r="A63" s="235" t="s">
        <v>395</v>
      </c>
      <c r="B63" s="776" t="s">
        <v>422</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1577</v>
      </c>
      <c r="AG63" s="831"/>
      <c r="AH63" s="831"/>
      <c r="AI63" s="831"/>
      <c r="AJ63" s="832"/>
      <c r="AK63" s="833"/>
      <c r="AL63" s="828"/>
      <c r="AM63" s="828"/>
      <c r="AN63" s="828"/>
      <c r="AO63" s="828"/>
      <c r="AP63" s="831">
        <v>15348</v>
      </c>
      <c r="AQ63" s="831"/>
      <c r="AR63" s="831"/>
      <c r="AS63" s="831"/>
      <c r="AT63" s="831"/>
      <c r="AU63" s="831">
        <v>9938</v>
      </c>
      <c r="AV63" s="831"/>
      <c r="AW63" s="831"/>
      <c r="AX63" s="831"/>
      <c r="AY63" s="831"/>
      <c r="AZ63" s="835"/>
      <c r="BA63" s="835"/>
      <c r="BB63" s="835"/>
      <c r="BC63" s="835"/>
      <c r="BD63" s="835"/>
      <c r="BE63" s="836"/>
      <c r="BF63" s="836"/>
      <c r="BG63" s="836"/>
      <c r="BH63" s="836"/>
      <c r="BI63" s="837"/>
      <c r="BJ63" s="838" t="s">
        <v>175</v>
      </c>
      <c r="BK63" s="839"/>
      <c r="BL63" s="839"/>
      <c r="BM63" s="839"/>
      <c r="BN63" s="840"/>
      <c r="BO63" s="236"/>
      <c r="BP63" s="236"/>
      <c r="BQ63" s="233">
        <v>57</v>
      </c>
      <c r="BR63" s="234"/>
      <c r="BS63" s="769"/>
      <c r="BT63" s="770"/>
      <c r="BU63" s="770"/>
      <c r="BV63" s="770"/>
      <c r="BW63" s="770"/>
      <c r="BX63" s="770"/>
      <c r="BY63" s="770"/>
      <c r="BZ63" s="770"/>
      <c r="CA63" s="770"/>
      <c r="CB63" s="770"/>
      <c r="CC63" s="770"/>
      <c r="CD63" s="770"/>
      <c r="CE63" s="770"/>
      <c r="CF63" s="770"/>
      <c r="CG63" s="771"/>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69"/>
      <c r="DW63" s="770"/>
      <c r="DX63" s="770"/>
      <c r="DY63" s="770"/>
      <c r="DZ63" s="775"/>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9"/>
      <c r="BT64" s="770"/>
      <c r="BU64" s="770"/>
      <c r="BV64" s="770"/>
      <c r="BW64" s="770"/>
      <c r="BX64" s="770"/>
      <c r="BY64" s="770"/>
      <c r="BZ64" s="770"/>
      <c r="CA64" s="770"/>
      <c r="CB64" s="770"/>
      <c r="CC64" s="770"/>
      <c r="CD64" s="770"/>
      <c r="CE64" s="770"/>
      <c r="CF64" s="770"/>
      <c r="CG64" s="771"/>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69"/>
      <c r="DW64" s="770"/>
      <c r="DX64" s="770"/>
      <c r="DY64" s="770"/>
      <c r="DZ64" s="775"/>
      <c r="EA64" s="224"/>
    </row>
    <row r="65" spans="1:131" ht="26.25" customHeight="1" thickBot="1" x14ac:dyDescent="0.2">
      <c r="A65" s="226" t="s">
        <v>423</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9"/>
      <c r="BT65" s="770"/>
      <c r="BU65" s="770"/>
      <c r="BV65" s="770"/>
      <c r="BW65" s="770"/>
      <c r="BX65" s="770"/>
      <c r="BY65" s="770"/>
      <c r="BZ65" s="770"/>
      <c r="CA65" s="770"/>
      <c r="CB65" s="770"/>
      <c r="CC65" s="770"/>
      <c r="CD65" s="770"/>
      <c r="CE65" s="770"/>
      <c r="CF65" s="770"/>
      <c r="CG65" s="771"/>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69"/>
      <c r="DW65" s="770"/>
      <c r="DX65" s="770"/>
      <c r="DY65" s="770"/>
      <c r="DZ65" s="775"/>
      <c r="EA65" s="224"/>
    </row>
    <row r="66" spans="1:131" ht="26.25" customHeight="1" x14ac:dyDescent="0.15">
      <c r="A66" s="716" t="s">
        <v>424</v>
      </c>
      <c r="B66" s="717"/>
      <c r="C66" s="717"/>
      <c r="D66" s="717"/>
      <c r="E66" s="717"/>
      <c r="F66" s="717"/>
      <c r="G66" s="717"/>
      <c r="H66" s="717"/>
      <c r="I66" s="717"/>
      <c r="J66" s="717"/>
      <c r="K66" s="717"/>
      <c r="L66" s="717"/>
      <c r="M66" s="717"/>
      <c r="N66" s="717"/>
      <c r="O66" s="717"/>
      <c r="P66" s="718"/>
      <c r="Q66" s="712" t="s">
        <v>425</v>
      </c>
      <c r="R66" s="708"/>
      <c r="S66" s="708"/>
      <c r="T66" s="708"/>
      <c r="U66" s="709"/>
      <c r="V66" s="712" t="s">
        <v>426</v>
      </c>
      <c r="W66" s="708"/>
      <c r="X66" s="708"/>
      <c r="Y66" s="708"/>
      <c r="Z66" s="709"/>
      <c r="AA66" s="712" t="s">
        <v>427</v>
      </c>
      <c r="AB66" s="708"/>
      <c r="AC66" s="708"/>
      <c r="AD66" s="708"/>
      <c r="AE66" s="709"/>
      <c r="AF66" s="841" t="s">
        <v>428</v>
      </c>
      <c r="AG66" s="802"/>
      <c r="AH66" s="802"/>
      <c r="AI66" s="802"/>
      <c r="AJ66" s="842"/>
      <c r="AK66" s="712" t="s">
        <v>429</v>
      </c>
      <c r="AL66" s="717"/>
      <c r="AM66" s="717"/>
      <c r="AN66" s="717"/>
      <c r="AO66" s="718"/>
      <c r="AP66" s="712" t="s">
        <v>430</v>
      </c>
      <c r="AQ66" s="708"/>
      <c r="AR66" s="708"/>
      <c r="AS66" s="708"/>
      <c r="AT66" s="709"/>
      <c r="AU66" s="712" t="s">
        <v>431</v>
      </c>
      <c r="AV66" s="708"/>
      <c r="AW66" s="708"/>
      <c r="AX66" s="708"/>
      <c r="AY66" s="709"/>
      <c r="AZ66" s="712" t="s">
        <v>381</v>
      </c>
      <c r="BA66" s="708"/>
      <c r="BB66" s="708"/>
      <c r="BC66" s="708"/>
      <c r="BD66" s="714"/>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9"/>
      <c r="B67" s="720"/>
      <c r="C67" s="720"/>
      <c r="D67" s="720"/>
      <c r="E67" s="720"/>
      <c r="F67" s="720"/>
      <c r="G67" s="720"/>
      <c r="H67" s="720"/>
      <c r="I67" s="720"/>
      <c r="J67" s="720"/>
      <c r="K67" s="720"/>
      <c r="L67" s="720"/>
      <c r="M67" s="720"/>
      <c r="N67" s="720"/>
      <c r="O67" s="720"/>
      <c r="P67" s="721"/>
      <c r="Q67" s="713"/>
      <c r="R67" s="710"/>
      <c r="S67" s="710"/>
      <c r="T67" s="710"/>
      <c r="U67" s="711"/>
      <c r="V67" s="713"/>
      <c r="W67" s="710"/>
      <c r="X67" s="710"/>
      <c r="Y67" s="710"/>
      <c r="Z67" s="711"/>
      <c r="AA67" s="713"/>
      <c r="AB67" s="710"/>
      <c r="AC67" s="710"/>
      <c r="AD67" s="710"/>
      <c r="AE67" s="711"/>
      <c r="AF67" s="843"/>
      <c r="AG67" s="805"/>
      <c r="AH67" s="805"/>
      <c r="AI67" s="805"/>
      <c r="AJ67" s="844"/>
      <c r="AK67" s="845"/>
      <c r="AL67" s="720"/>
      <c r="AM67" s="720"/>
      <c r="AN67" s="720"/>
      <c r="AO67" s="721"/>
      <c r="AP67" s="713"/>
      <c r="AQ67" s="710"/>
      <c r="AR67" s="710"/>
      <c r="AS67" s="710"/>
      <c r="AT67" s="711"/>
      <c r="AU67" s="713"/>
      <c r="AV67" s="710"/>
      <c r="AW67" s="710"/>
      <c r="AX67" s="710"/>
      <c r="AY67" s="711"/>
      <c r="AZ67" s="713"/>
      <c r="BA67" s="710"/>
      <c r="BB67" s="710"/>
      <c r="BC67" s="710"/>
      <c r="BD67" s="715"/>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1">
        <v>1</v>
      </c>
      <c r="B68" s="747" t="s">
        <v>594</v>
      </c>
      <c r="C68" s="748"/>
      <c r="D68" s="748"/>
      <c r="E68" s="748"/>
      <c r="F68" s="748"/>
      <c r="G68" s="748"/>
      <c r="H68" s="748"/>
      <c r="I68" s="748"/>
      <c r="J68" s="748"/>
      <c r="K68" s="748"/>
      <c r="L68" s="748"/>
      <c r="M68" s="748"/>
      <c r="N68" s="748"/>
      <c r="O68" s="748"/>
      <c r="P68" s="749"/>
      <c r="Q68" s="856">
        <v>940</v>
      </c>
      <c r="R68" s="853"/>
      <c r="S68" s="853"/>
      <c r="T68" s="853"/>
      <c r="U68" s="853"/>
      <c r="V68" s="853">
        <v>874</v>
      </c>
      <c r="W68" s="853"/>
      <c r="X68" s="853"/>
      <c r="Y68" s="853"/>
      <c r="Z68" s="853"/>
      <c r="AA68" s="853">
        <v>66</v>
      </c>
      <c r="AB68" s="853"/>
      <c r="AC68" s="853"/>
      <c r="AD68" s="853"/>
      <c r="AE68" s="853"/>
      <c r="AF68" s="853">
        <v>66</v>
      </c>
      <c r="AG68" s="853"/>
      <c r="AH68" s="853"/>
      <c r="AI68" s="853"/>
      <c r="AJ68" s="853"/>
      <c r="AK68" s="853">
        <v>5</v>
      </c>
      <c r="AL68" s="853"/>
      <c r="AM68" s="853"/>
      <c r="AN68" s="853"/>
      <c r="AO68" s="853"/>
      <c r="AP68" s="853">
        <v>1959</v>
      </c>
      <c r="AQ68" s="853"/>
      <c r="AR68" s="853"/>
      <c r="AS68" s="853"/>
      <c r="AT68" s="853"/>
      <c r="AU68" s="853">
        <v>41</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3">
        <v>2</v>
      </c>
      <c r="B69" s="857" t="s">
        <v>595</v>
      </c>
      <c r="C69" s="858"/>
      <c r="D69" s="858"/>
      <c r="E69" s="858"/>
      <c r="F69" s="858"/>
      <c r="G69" s="858"/>
      <c r="H69" s="858"/>
      <c r="I69" s="858"/>
      <c r="J69" s="858"/>
      <c r="K69" s="858"/>
      <c r="L69" s="858"/>
      <c r="M69" s="858"/>
      <c r="N69" s="858"/>
      <c r="O69" s="858"/>
      <c r="P69" s="859"/>
      <c r="Q69" s="860">
        <v>466</v>
      </c>
      <c r="R69" s="817"/>
      <c r="S69" s="817"/>
      <c r="T69" s="817"/>
      <c r="U69" s="817"/>
      <c r="V69" s="817">
        <v>453</v>
      </c>
      <c r="W69" s="817"/>
      <c r="X69" s="817"/>
      <c r="Y69" s="817"/>
      <c r="Z69" s="817"/>
      <c r="AA69" s="817">
        <v>13</v>
      </c>
      <c r="AB69" s="817"/>
      <c r="AC69" s="817"/>
      <c r="AD69" s="817"/>
      <c r="AE69" s="817"/>
      <c r="AF69" s="817">
        <v>13</v>
      </c>
      <c r="AG69" s="817"/>
      <c r="AH69" s="817"/>
      <c r="AI69" s="817"/>
      <c r="AJ69" s="817"/>
      <c r="AK69" s="817">
        <v>0</v>
      </c>
      <c r="AL69" s="817"/>
      <c r="AM69" s="817"/>
      <c r="AN69" s="817"/>
      <c r="AO69" s="817"/>
      <c r="AP69" s="817">
        <v>264</v>
      </c>
      <c r="AQ69" s="817"/>
      <c r="AR69" s="817"/>
      <c r="AS69" s="817"/>
      <c r="AT69" s="817"/>
      <c r="AU69" s="817">
        <v>27</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3">
        <v>3</v>
      </c>
      <c r="B70" s="857" t="s">
        <v>596</v>
      </c>
      <c r="C70" s="858"/>
      <c r="D70" s="858"/>
      <c r="E70" s="858"/>
      <c r="F70" s="858"/>
      <c r="G70" s="858"/>
      <c r="H70" s="858"/>
      <c r="I70" s="858"/>
      <c r="J70" s="858"/>
      <c r="K70" s="858"/>
      <c r="L70" s="858"/>
      <c r="M70" s="858"/>
      <c r="N70" s="858"/>
      <c r="O70" s="858"/>
      <c r="P70" s="859"/>
      <c r="Q70" s="860">
        <v>67</v>
      </c>
      <c r="R70" s="817"/>
      <c r="S70" s="817"/>
      <c r="T70" s="817"/>
      <c r="U70" s="817"/>
      <c r="V70" s="817">
        <v>39</v>
      </c>
      <c r="W70" s="817"/>
      <c r="X70" s="817"/>
      <c r="Y70" s="817"/>
      <c r="Z70" s="817"/>
      <c r="AA70" s="817">
        <v>28</v>
      </c>
      <c r="AB70" s="817"/>
      <c r="AC70" s="817"/>
      <c r="AD70" s="817"/>
      <c r="AE70" s="817"/>
      <c r="AF70" s="817">
        <v>28</v>
      </c>
      <c r="AG70" s="817"/>
      <c r="AH70" s="817"/>
      <c r="AI70" s="817"/>
      <c r="AJ70" s="817"/>
      <c r="AK70" s="817">
        <v>0</v>
      </c>
      <c r="AL70" s="817"/>
      <c r="AM70" s="817"/>
      <c r="AN70" s="817"/>
      <c r="AO70" s="817"/>
      <c r="AP70" s="817" t="s">
        <v>529</v>
      </c>
      <c r="AQ70" s="817"/>
      <c r="AR70" s="817"/>
      <c r="AS70" s="817"/>
      <c r="AT70" s="817"/>
      <c r="AU70" s="817" t="s">
        <v>529</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3">
        <v>4</v>
      </c>
      <c r="B71" s="857" t="s">
        <v>597</v>
      </c>
      <c r="C71" s="858"/>
      <c r="D71" s="858"/>
      <c r="E71" s="858"/>
      <c r="F71" s="858"/>
      <c r="G71" s="858"/>
      <c r="H71" s="858"/>
      <c r="I71" s="858"/>
      <c r="J71" s="858"/>
      <c r="K71" s="858"/>
      <c r="L71" s="858"/>
      <c r="M71" s="858"/>
      <c r="N71" s="858"/>
      <c r="O71" s="858"/>
      <c r="P71" s="859"/>
      <c r="Q71" s="861">
        <v>2805</v>
      </c>
      <c r="R71" s="862"/>
      <c r="S71" s="862"/>
      <c r="T71" s="862"/>
      <c r="U71" s="821"/>
      <c r="V71" s="863">
        <v>2681</v>
      </c>
      <c r="W71" s="862"/>
      <c r="X71" s="862"/>
      <c r="Y71" s="862"/>
      <c r="Z71" s="821"/>
      <c r="AA71" s="863">
        <v>124</v>
      </c>
      <c r="AB71" s="862"/>
      <c r="AC71" s="862"/>
      <c r="AD71" s="862"/>
      <c r="AE71" s="821"/>
      <c r="AF71" s="863">
        <v>124</v>
      </c>
      <c r="AG71" s="862"/>
      <c r="AH71" s="862"/>
      <c r="AI71" s="862"/>
      <c r="AJ71" s="821"/>
      <c r="AK71" s="863">
        <v>0</v>
      </c>
      <c r="AL71" s="862"/>
      <c r="AM71" s="862"/>
      <c r="AN71" s="862"/>
      <c r="AO71" s="821"/>
      <c r="AP71" s="863">
        <v>2422</v>
      </c>
      <c r="AQ71" s="862"/>
      <c r="AR71" s="862"/>
      <c r="AS71" s="862"/>
      <c r="AT71" s="821"/>
      <c r="AU71" s="863">
        <v>417</v>
      </c>
      <c r="AV71" s="862"/>
      <c r="AW71" s="862"/>
      <c r="AX71" s="862"/>
      <c r="AY71" s="821"/>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3">
        <v>5</v>
      </c>
      <c r="B72" s="857" t="s">
        <v>598</v>
      </c>
      <c r="C72" s="858"/>
      <c r="D72" s="858"/>
      <c r="E72" s="858"/>
      <c r="F72" s="858"/>
      <c r="G72" s="858"/>
      <c r="H72" s="858"/>
      <c r="I72" s="858"/>
      <c r="J72" s="858"/>
      <c r="K72" s="858"/>
      <c r="L72" s="858"/>
      <c r="M72" s="858"/>
      <c r="N72" s="858"/>
      <c r="O72" s="858"/>
      <c r="P72" s="859"/>
      <c r="Q72" s="861">
        <v>1182</v>
      </c>
      <c r="R72" s="862"/>
      <c r="S72" s="862"/>
      <c r="T72" s="862"/>
      <c r="U72" s="821"/>
      <c r="V72" s="863">
        <v>1142</v>
      </c>
      <c r="W72" s="862"/>
      <c r="X72" s="862"/>
      <c r="Y72" s="862"/>
      <c r="Z72" s="821"/>
      <c r="AA72" s="863">
        <v>40</v>
      </c>
      <c r="AB72" s="862"/>
      <c r="AC72" s="862"/>
      <c r="AD72" s="862"/>
      <c r="AE72" s="821"/>
      <c r="AF72" s="863">
        <v>40</v>
      </c>
      <c r="AG72" s="862"/>
      <c r="AH72" s="862"/>
      <c r="AI72" s="862"/>
      <c r="AJ72" s="821"/>
      <c r="AK72" s="863">
        <v>0</v>
      </c>
      <c r="AL72" s="862"/>
      <c r="AM72" s="862"/>
      <c r="AN72" s="862"/>
      <c r="AO72" s="821"/>
      <c r="AP72" s="863">
        <v>465</v>
      </c>
      <c r="AQ72" s="862"/>
      <c r="AR72" s="862"/>
      <c r="AS72" s="862"/>
      <c r="AT72" s="821"/>
      <c r="AU72" s="863">
        <v>82</v>
      </c>
      <c r="AV72" s="862"/>
      <c r="AW72" s="862"/>
      <c r="AX72" s="862"/>
      <c r="AY72" s="821"/>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3">
        <v>6</v>
      </c>
      <c r="B73" s="857" t="s">
        <v>599</v>
      </c>
      <c r="C73" s="858"/>
      <c r="D73" s="858"/>
      <c r="E73" s="858"/>
      <c r="F73" s="858"/>
      <c r="G73" s="858"/>
      <c r="H73" s="858"/>
      <c r="I73" s="858"/>
      <c r="J73" s="858"/>
      <c r="K73" s="858"/>
      <c r="L73" s="858"/>
      <c r="M73" s="858"/>
      <c r="N73" s="858"/>
      <c r="O73" s="858"/>
      <c r="P73" s="859"/>
      <c r="Q73" s="860">
        <v>17</v>
      </c>
      <c r="R73" s="817"/>
      <c r="S73" s="817"/>
      <c r="T73" s="817"/>
      <c r="U73" s="817"/>
      <c r="V73" s="817">
        <v>13</v>
      </c>
      <c r="W73" s="817"/>
      <c r="X73" s="817"/>
      <c r="Y73" s="817"/>
      <c r="Z73" s="817"/>
      <c r="AA73" s="817">
        <v>4</v>
      </c>
      <c r="AB73" s="817"/>
      <c r="AC73" s="817"/>
      <c r="AD73" s="817"/>
      <c r="AE73" s="817"/>
      <c r="AF73" s="817">
        <v>4</v>
      </c>
      <c r="AG73" s="817"/>
      <c r="AH73" s="817"/>
      <c r="AI73" s="817"/>
      <c r="AJ73" s="817"/>
      <c r="AK73" s="817">
        <v>0</v>
      </c>
      <c r="AL73" s="817"/>
      <c r="AM73" s="817"/>
      <c r="AN73" s="817"/>
      <c r="AO73" s="817"/>
      <c r="AP73" s="817" t="s">
        <v>529</v>
      </c>
      <c r="AQ73" s="817"/>
      <c r="AR73" s="817"/>
      <c r="AS73" s="817"/>
      <c r="AT73" s="817"/>
      <c r="AU73" s="817" t="s">
        <v>529</v>
      </c>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3">
        <v>7</v>
      </c>
      <c r="B74" s="857" t="s">
        <v>600</v>
      </c>
      <c r="C74" s="858"/>
      <c r="D74" s="858"/>
      <c r="E74" s="858"/>
      <c r="F74" s="858"/>
      <c r="G74" s="858"/>
      <c r="H74" s="858"/>
      <c r="I74" s="858"/>
      <c r="J74" s="858"/>
      <c r="K74" s="858"/>
      <c r="L74" s="858"/>
      <c r="M74" s="858"/>
      <c r="N74" s="858"/>
      <c r="O74" s="858"/>
      <c r="P74" s="859"/>
      <c r="Q74" s="860">
        <v>44</v>
      </c>
      <c r="R74" s="817"/>
      <c r="S74" s="817"/>
      <c r="T74" s="817"/>
      <c r="U74" s="817"/>
      <c r="V74" s="817">
        <v>37</v>
      </c>
      <c r="W74" s="817"/>
      <c r="X74" s="817"/>
      <c r="Y74" s="817"/>
      <c r="Z74" s="817"/>
      <c r="AA74" s="817">
        <v>7</v>
      </c>
      <c r="AB74" s="817"/>
      <c r="AC74" s="817"/>
      <c r="AD74" s="817"/>
      <c r="AE74" s="817"/>
      <c r="AF74" s="817">
        <v>7</v>
      </c>
      <c r="AG74" s="817"/>
      <c r="AH74" s="817"/>
      <c r="AI74" s="817"/>
      <c r="AJ74" s="817"/>
      <c r="AK74" s="817">
        <v>0</v>
      </c>
      <c r="AL74" s="817"/>
      <c r="AM74" s="817"/>
      <c r="AN74" s="817"/>
      <c r="AO74" s="817"/>
      <c r="AP74" s="817" t="s">
        <v>529</v>
      </c>
      <c r="AQ74" s="817"/>
      <c r="AR74" s="817"/>
      <c r="AS74" s="817"/>
      <c r="AT74" s="817"/>
      <c r="AU74" s="817" t="s">
        <v>529</v>
      </c>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3">
        <v>8</v>
      </c>
      <c r="B75" s="857" t="s">
        <v>601</v>
      </c>
      <c r="C75" s="858"/>
      <c r="D75" s="858"/>
      <c r="E75" s="858"/>
      <c r="F75" s="858"/>
      <c r="G75" s="858"/>
      <c r="H75" s="858"/>
      <c r="I75" s="858"/>
      <c r="J75" s="858"/>
      <c r="K75" s="858"/>
      <c r="L75" s="858"/>
      <c r="M75" s="858"/>
      <c r="N75" s="858"/>
      <c r="O75" s="858"/>
      <c r="P75" s="859"/>
      <c r="Q75" s="860">
        <v>707</v>
      </c>
      <c r="R75" s="817"/>
      <c r="S75" s="817"/>
      <c r="T75" s="817"/>
      <c r="U75" s="817"/>
      <c r="V75" s="817">
        <v>598</v>
      </c>
      <c r="W75" s="817"/>
      <c r="X75" s="817"/>
      <c r="Y75" s="817"/>
      <c r="Z75" s="817"/>
      <c r="AA75" s="817">
        <v>109</v>
      </c>
      <c r="AB75" s="817"/>
      <c r="AC75" s="817"/>
      <c r="AD75" s="817"/>
      <c r="AE75" s="817"/>
      <c r="AF75" s="817">
        <v>109</v>
      </c>
      <c r="AG75" s="817"/>
      <c r="AH75" s="817"/>
      <c r="AI75" s="817"/>
      <c r="AJ75" s="817"/>
      <c r="AK75" s="863">
        <v>143</v>
      </c>
      <c r="AL75" s="862"/>
      <c r="AM75" s="862"/>
      <c r="AN75" s="862"/>
      <c r="AO75" s="821"/>
      <c r="AP75" s="863" t="s">
        <v>529</v>
      </c>
      <c r="AQ75" s="862"/>
      <c r="AR75" s="862"/>
      <c r="AS75" s="862"/>
      <c r="AT75" s="821"/>
      <c r="AU75" s="863" t="s">
        <v>529</v>
      </c>
      <c r="AV75" s="862"/>
      <c r="AW75" s="862"/>
      <c r="AX75" s="862"/>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3">
        <v>9</v>
      </c>
      <c r="B76" s="857" t="s">
        <v>602</v>
      </c>
      <c r="C76" s="858"/>
      <c r="D76" s="858"/>
      <c r="E76" s="858"/>
      <c r="F76" s="858"/>
      <c r="G76" s="858"/>
      <c r="H76" s="858"/>
      <c r="I76" s="858"/>
      <c r="J76" s="858"/>
      <c r="K76" s="858"/>
      <c r="L76" s="858"/>
      <c r="M76" s="858"/>
      <c r="N76" s="858"/>
      <c r="O76" s="858"/>
      <c r="P76" s="859"/>
      <c r="Q76" s="860">
        <v>5739</v>
      </c>
      <c r="R76" s="817"/>
      <c r="S76" s="817"/>
      <c r="T76" s="817"/>
      <c r="U76" s="817"/>
      <c r="V76" s="817">
        <v>5207</v>
      </c>
      <c r="W76" s="817"/>
      <c r="X76" s="817"/>
      <c r="Y76" s="817"/>
      <c r="Z76" s="817"/>
      <c r="AA76" s="817">
        <v>532</v>
      </c>
      <c r="AB76" s="817"/>
      <c r="AC76" s="817"/>
      <c r="AD76" s="817"/>
      <c r="AE76" s="817"/>
      <c r="AF76" s="817">
        <v>532</v>
      </c>
      <c r="AG76" s="817"/>
      <c r="AH76" s="817"/>
      <c r="AI76" s="817"/>
      <c r="AJ76" s="817"/>
      <c r="AK76" s="863" t="s">
        <v>529</v>
      </c>
      <c r="AL76" s="862"/>
      <c r="AM76" s="862"/>
      <c r="AN76" s="862"/>
      <c r="AO76" s="821"/>
      <c r="AP76" s="863" t="s">
        <v>529</v>
      </c>
      <c r="AQ76" s="862"/>
      <c r="AR76" s="862"/>
      <c r="AS76" s="862"/>
      <c r="AT76" s="821"/>
      <c r="AU76" s="863" t="s">
        <v>529</v>
      </c>
      <c r="AV76" s="862"/>
      <c r="AW76" s="862"/>
      <c r="AX76" s="862"/>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3">
        <v>10</v>
      </c>
      <c r="B77" s="857" t="s">
        <v>603</v>
      </c>
      <c r="C77" s="858"/>
      <c r="D77" s="858"/>
      <c r="E77" s="858"/>
      <c r="F77" s="858"/>
      <c r="G77" s="858"/>
      <c r="H77" s="858"/>
      <c r="I77" s="858"/>
      <c r="J77" s="858"/>
      <c r="K77" s="858"/>
      <c r="L77" s="858"/>
      <c r="M77" s="858"/>
      <c r="N77" s="858"/>
      <c r="O77" s="858"/>
      <c r="P77" s="859"/>
      <c r="Q77" s="860">
        <v>1560</v>
      </c>
      <c r="R77" s="817"/>
      <c r="S77" s="817"/>
      <c r="T77" s="817"/>
      <c r="U77" s="817"/>
      <c r="V77" s="817">
        <v>1556</v>
      </c>
      <c r="W77" s="817"/>
      <c r="X77" s="817"/>
      <c r="Y77" s="817"/>
      <c r="Z77" s="817"/>
      <c r="AA77" s="817">
        <v>4</v>
      </c>
      <c r="AB77" s="817"/>
      <c r="AC77" s="817"/>
      <c r="AD77" s="817"/>
      <c r="AE77" s="817"/>
      <c r="AF77" s="817">
        <v>4</v>
      </c>
      <c r="AG77" s="817"/>
      <c r="AH77" s="817"/>
      <c r="AI77" s="817"/>
      <c r="AJ77" s="817"/>
      <c r="AK77" s="863">
        <v>38</v>
      </c>
      <c r="AL77" s="862"/>
      <c r="AM77" s="862"/>
      <c r="AN77" s="862"/>
      <c r="AO77" s="821"/>
      <c r="AP77" s="863" t="s">
        <v>529</v>
      </c>
      <c r="AQ77" s="862"/>
      <c r="AR77" s="862"/>
      <c r="AS77" s="862"/>
      <c r="AT77" s="821"/>
      <c r="AU77" s="863" t="s">
        <v>529</v>
      </c>
      <c r="AV77" s="862"/>
      <c r="AW77" s="862"/>
      <c r="AX77" s="862"/>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3">
        <v>11</v>
      </c>
      <c r="B78" s="857" t="s">
        <v>604</v>
      </c>
      <c r="C78" s="858"/>
      <c r="D78" s="858"/>
      <c r="E78" s="858"/>
      <c r="F78" s="858"/>
      <c r="G78" s="858"/>
      <c r="H78" s="858"/>
      <c r="I78" s="858"/>
      <c r="J78" s="858"/>
      <c r="K78" s="858"/>
      <c r="L78" s="858"/>
      <c r="M78" s="858"/>
      <c r="N78" s="858"/>
      <c r="O78" s="858"/>
      <c r="P78" s="859"/>
      <c r="Q78" s="860">
        <v>3</v>
      </c>
      <c r="R78" s="817"/>
      <c r="S78" s="817"/>
      <c r="T78" s="817"/>
      <c r="U78" s="817"/>
      <c r="V78" s="817">
        <v>2</v>
      </c>
      <c r="W78" s="817"/>
      <c r="X78" s="817"/>
      <c r="Y78" s="817"/>
      <c r="Z78" s="817"/>
      <c r="AA78" s="817">
        <v>1</v>
      </c>
      <c r="AB78" s="817"/>
      <c r="AC78" s="817"/>
      <c r="AD78" s="817"/>
      <c r="AE78" s="817"/>
      <c r="AF78" s="817">
        <v>1</v>
      </c>
      <c r="AG78" s="817"/>
      <c r="AH78" s="817"/>
      <c r="AI78" s="817"/>
      <c r="AJ78" s="817"/>
      <c r="AK78" s="817" t="s">
        <v>529</v>
      </c>
      <c r="AL78" s="817"/>
      <c r="AM78" s="817"/>
      <c r="AN78" s="817"/>
      <c r="AO78" s="817"/>
      <c r="AP78" s="817" t="s">
        <v>529</v>
      </c>
      <c r="AQ78" s="817"/>
      <c r="AR78" s="817"/>
      <c r="AS78" s="817"/>
      <c r="AT78" s="817"/>
      <c r="AU78" s="817" t="s">
        <v>529</v>
      </c>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3">
        <v>12</v>
      </c>
      <c r="B79" s="857" t="s">
        <v>605</v>
      </c>
      <c r="C79" s="858"/>
      <c r="D79" s="858"/>
      <c r="E79" s="858"/>
      <c r="F79" s="858"/>
      <c r="G79" s="858"/>
      <c r="H79" s="858"/>
      <c r="I79" s="858"/>
      <c r="J79" s="858"/>
      <c r="K79" s="858"/>
      <c r="L79" s="858"/>
      <c r="M79" s="858"/>
      <c r="N79" s="858"/>
      <c r="O79" s="858"/>
      <c r="P79" s="859"/>
      <c r="Q79" s="860">
        <v>19</v>
      </c>
      <c r="R79" s="817"/>
      <c r="S79" s="817"/>
      <c r="T79" s="817"/>
      <c r="U79" s="817"/>
      <c r="V79" s="817">
        <v>16</v>
      </c>
      <c r="W79" s="817"/>
      <c r="X79" s="817"/>
      <c r="Y79" s="817"/>
      <c r="Z79" s="817"/>
      <c r="AA79" s="817">
        <v>3</v>
      </c>
      <c r="AB79" s="817"/>
      <c r="AC79" s="817"/>
      <c r="AD79" s="817"/>
      <c r="AE79" s="817"/>
      <c r="AF79" s="817">
        <v>3</v>
      </c>
      <c r="AG79" s="817"/>
      <c r="AH79" s="817"/>
      <c r="AI79" s="817"/>
      <c r="AJ79" s="817"/>
      <c r="AK79" s="863">
        <v>8</v>
      </c>
      <c r="AL79" s="862"/>
      <c r="AM79" s="862"/>
      <c r="AN79" s="862"/>
      <c r="AO79" s="821"/>
      <c r="AP79" s="863" t="s">
        <v>529</v>
      </c>
      <c r="AQ79" s="862"/>
      <c r="AR79" s="862"/>
      <c r="AS79" s="862"/>
      <c r="AT79" s="821"/>
      <c r="AU79" s="863" t="s">
        <v>529</v>
      </c>
      <c r="AV79" s="862"/>
      <c r="AW79" s="862"/>
      <c r="AX79" s="862"/>
      <c r="AY79" s="821"/>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3">
        <v>13</v>
      </c>
      <c r="B80" s="857" t="s">
        <v>606</v>
      </c>
      <c r="C80" s="858"/>
      <c r="D80" s="858"/>
      <c r="E80" s="858"/>
      <c r="F80" s="858"/>
      <c r="G80" s="858"/>
      <c r="H80" s="858"/>
      <c r="I80" s="858"/>
      <c r="J80" s="858"/>
      <c r="K80" s="858"/>
      <c r="L80" s="858"/>
      <c r="M80" s="858"/>
      <c r="N80" s="858"/>
      <c r="O80" s="858"/>
      <c r="P80" s="859"/>
      <c r="Q80" s="861">
        <v>944</v>
      </c>
      <c r="R80" s="862"/>
      <c r="S80" s="862"/>
      <c r="T80" s="862"/>
      <c r="U80" s="821"/>
      <c r="V80" s="863">
        <v>884</v>
      </c>
      <c r="W80" s="862"/>
      <c r="X80" s="862"/>
      <c r="Y80" s="862"/>
      <c r="Z80" s="821"/>
      <c r="AA80" s="863">
        <v>60</v>
      </c>
      <c r="AB80" s="862"/>
      <c r="AC80" s="862"/>
      <c r="AD80" s="862"/>
      <c r="AE80" s="821"/>
      <c r="AF80" s="863">
        <v>60</v>
      </c>
      <c r="AG80" s="862"/>
      <c r="AH80" s="862"/>
      <c r="AI80" s="862"/>
      <c r="AJ80" s="821"/>
      <c r="AK80" s="817">
        <v>461</v>
      </c>
      <c r="AL80" s="817"/>
      <c r="AM80" s="817"/>
      <c r="AN80" s="817"/>
      <c r="AO80" s="817"/>
      <c r="AP80" s="817" t="s">
        <v>529</v>
      </c>
      <c r="AQ80" s="817"/>
      <c r="AR80" s="817"/>
      <c r="AS80" s="817"/>
      <c r="AT80" s="817"/>
      <c r="AU80" s="817" t="s">
        <v>529</v>
      </c>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3">
        <v>14</v>
      </c>
      <c r="B81" s="857" t="s">
        <v>607</v>
      </c>
      <c r="C81" s="858"/>
      <c r="D81" s="858"/>
      <c r="E81" s="858"/>
      <c r="F81" s="858"/>
      <c r="G81" s="858"/>
      <c r="H81" s="858"/>
      <c r="I81" s="858"/>
      <c r="J81" s="858"/>
      <c r="K81" s="858"/>
      <c r="L81" s="858"/>
      <c r="M81" s="858"/>
      <c r="N81" s="858"/>
      <c r="O81" s="858"/>
      <c r="P81" s="859"/>
      <c r="Q81" s="861">
        <v>1095</v>
      </c>
      <c r="R81" s="862"/>
      <c r="S81" s="862"/>
      <c r="T81" s="862"/>
      <c r="U81" s="821"/>
      <c r="V81" s="863">
        <v>1056</v>
      </c>
      <c r="W81" s="862"/>
      <c r="X81" s="862"/>
      <c r="Y81" s="862"/>
      <c r="Z81" s="821"/>
      <c r="AA81" s="863">
        <v>39</v>
      </c>
      <c r="AB81" s="862"/>
      <c r="AC81" s="862"/>
      <c r="AD81" s="862"/>
      <c r="AE81" s="821"/>
      <c r="AF81" s="863">
        <v>39</v>
      </c>
      <c r="AG81" s="862"/>
      <c r="AH81" s="862"/>
      <c r="AI81" s="862"/>
      <c r="AJ81" s="821"/>
      <c r="AK81" s="863" t="s">
        <v>529</v>
      </c>
      <c r="AL81" s="862"/>
      <c r="AM81" s="862"/>
      <c r="AN81" s="862"/>
      <c r="AO81" s="821"/>
      <c r="AP81" s="863" t="s">
        <v>529</v>
      </c>
      <c r="AQ81" s="862"/>
      <c r="AR81" s="862"/>
      <c r="AS81" s="862"/>
      <c r="AT81" s="821"/>
      <c r="AU81" s="863" t="s">
        <v>529</v>
      </c>
      <c r="AV81" s="862"/>
      <c r="AW81" s="862"/>
      <c r="AX81" s="862"/>
      <c r="AY81" s="821"/>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3">
        <v>15</v>
      </c>
      <c r="B82" s="857" t="s">
        <v>608</v>
      </c>
      <c r="C82" s="858"/>
      <c r="D82" s="858"/>
      <c r="E82" s="858"/>
      <c r="F82" s="858"/>
      <c r="G82" s="858"/>
      <c r="H82" s="858"/>
      <c r="I82" s="858"/>
      <c r="J82" s="858"/>
      <c r="K82" s="858"/>
      <c r="L82" s="858"/>
      <c r="M82" s="858"/>
      <c r="N82" s="858"/>
      <c r="O82" s="858"/>
      <c r="P82" s="859"/>
      <c r="Q82" s="861">
        <v>279741</v>
      </c>
      <c r="R82" s="862"/>
      <c r="S82" s="862"/>
      <c r="T82" s="862"/>
      <c r="U82" s="821"/>
      <c r="V82" s="863">
        <v>276725</v>
      </c>
      <c r="W82" s="862"/>
      <c r="X82" s="862"/>
      <c r="Y82" s="862"/>
      <c r="Z82" s="821"/>
      <c r="AA82" s="863">
        <v>3016</v>
      </c>
      <c r="AB82" s="862"/>
      <c r="AC82" s="862"/>
      <c r="AD82" s="862"/>
      <c r="AE82" s="821"/>
      <c r="AF82" s="863">
        <v>3016</v>
      </c>
      <c r="AG82" s="862"/>
      <c r="AH82" s="862"/>
      <c r="AI82" s="862"/>
      <c r="AJ82" s="821"/>
      <c r="AK82" s="817">
        <v>1373</v>
      </c>
      <c r="AL82" s="817"/>
      <c r="AM82" s="817"/>
      <c r="AN82" s="817"/>
      <c r="AO82" s="817"/>
      <c r="AP82" s="817" t="s">
        <v>529</v>
      </c>
      <c r="AQ82" s="817"/>
      <c r="AR82" s="817"/>
      <c r="AS82" s="817"/>
      <c r="AT82" s="817"/>
      <c r="AU82" s="863" t="s">
        <v>529</v>
      </c>
      <c r="AV82" s="862"/>
      <c r="AW82" s="862"/>
      <c r="AX82" s="862"/>
      <c r="AY82" s="821"/>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3">
        <v>16</v>
      </c>
      <c r="B83" s="857"/>
      <c r="C83" s="858"/>
      <c r="D83" s="858"/>
      <c r="E83" s="858"/>
      <c r="F83" s="858"/>
      <c r="G83" s="858"/>
      <c r="H83" s="858"/>
      <c r="I83" s="858"/>
      <c r="J83" s="858"/>
      <c r="K83" s="858"/>
      <c r="L83" s="858"/>
      <c r="M83" s="858"/>
      <c r="N83" s="858"/>
      <c r="O83" s="858"/>
      <c r="P83" s="859"/>
      <c r="Q83" s="860"/>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3">
        <v>17</v>
      </c>
      <c r="B84" s="857"/>
      <c r="C84" s="858"/>
      <c r="D84" s="858"/>
      <c r="E84" s="858"/>
      <c r="F84" s="858"/>
      <c r="G84" s="858"/>
      <c r="H84" s="858"/>
      <c r="I84" s="858"/>
      <c r="J84" s="858"/>
      <c r="K84" s="858"/>
      <c r="L84" s="858"/>
      <c r="M84" s="858"/>
      <c r="N84" s="858"/>
      <c r="O84" s="858"/>
      <c r="P84" s="859"/>
      <c r="Q84" s="860"/>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3">
        <v>18</v>
      </c>
      <c r="B85" s="857"/>
      <c r="C85" s="858"/>
      <c r="D85" s="858"/>
      <c r="E85" s="858"/>
      <c r="F85" s="858"/>
      <c r="G85" s="858"/>
      <c r="H85" s="858"/>
      <c r="I85" s="858"/>
      <c r="J85" s="858"/>
      <c r="K85" s="858"/>
      <c r="L85" s="858"/>
      <c r="M85" s="858"/>
      <c r="N85" s="858"/>
      <c r="O85" s="858"/>
      <c r="P85" s="859"/>
      <c r="Q85" s="860"/>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3">
        <v>19</v>
      </c>
      <c r="B86" s="857"/>
      <c r="C86" s="858"/>
      <c r="D86" s="858"/>
      <c r="E86" s="858"/>
      <c r="F86" s="858"/>
      <c r="G86" s="858"/>
      <c r="H86" s="858"/>
      <c r="I86" s="858"/>
      <c r="J86" s="858"/>
      <c r="K86" s="858"/>
      <c r="L86" s="858"/>
      <c r="M86" s="858"/>
      <c r="N86" s="858"/>
      <c r="O86" s="858"/>
      <c r="P86" s="859"/>
      <c r="Q86" s="860"/>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9">
        <v>20</v>
      </c>
      <c r="B87" s="864"/>
      <c r="C87" s="865"/>
      <c r="D87" s="865"/>
      <c r="E87" s="865"/>
      <c r="F87" s="865"/>
      <c r="G87" s="865"/>
      <c r="H87" s="865"/>
      <c r="I87" s="865"/>
      <c r="J87" s="865"/>
      <c r="K87" s="865"/>
      <c r="L87" s="865"/>
      <c r="M87" s="865"/>
      <c r="N87" s="865"/>
      <c r="O87" s="865"/>
      <c r="P87" s="866"/>
      <c r="Q87" s="867"/>
      <c r="R87" s="868"/>
      <c r="S87" s="868"/>
      <c r="T87" s="868"/>
      <c r="U87" s="868"/>
      <c r="V87" s="868"/>
      <c r="W87" s="868"/>
      <c r="X87" s="868"/>
      <c r="Y87" s="868"/>
      <c r="Z87" s="868"/>
      <c r="AA87" s="868"/>
      <c r="AB87" s="868"/>
      <c r="AC87" s="868"/>
      <c r="AD87" s="868"/>
      <c r="AE87" s="868"/>
      <c r="AF87" s="868"/>
      <c r="AG87" s="868"/>
      <c r="AH87" s="868"/>
      <c r="AI87" s="868"/>
      <c r="AJ87" s="868"/>
      <c r="AK87" s="868"/>
      <c r="AL87" s="868"/>
      <c r="AM87" s="868"/>
      <c r="AN87" s="868"/>
      <c r="AO87" s="868"/>
      <c r="AP87" s="868"/>
      <c r="AQ87" s="868"/>
      <c r="AR87" s="868"/>
      <c r="AS87" s="868"/>
      <c r="AT87" s="868"/>
      <c r="AU87" s="868"/>
      <c r="AV87" s="868"/>
      <c r="AW87" s="868"/>
      <c r="AX87" s="868"/>
      <c r="AY87" s="868"/>
      <c r="AZ87" s="869"/>
      <c r="BA87" s="869"/>
      <c r="BB87" s="869"/>
      <c r="BC87" s="869"/>
      <c r="BD87" s="870"/>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5" t="s">
        <v>395</v>
      </c>
      <c r="B88" s="776" t="s">
        <v>432</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4046</v>
      </c>
      <c r="AG88" s="831"/>
      <c r="AH88" s="831"/>
      <c r="AI88" s="831"/>
      <c r="AJ88" s="831"/>
      <c r="AK88" s="828"/>
      <c r="AL88" s="828"/>
      <c r="AM88" s="828"/>
      <c r="AN88" s="828"/>
      <c r="AO88" s="828"/>
      <c r="AP88" s="831">
        <v>5110</v>
      </c>
      <c r="AQ88" s="831"/>
      <c r="AR88" s="831"/>
      <c r="AS88" s="831"/>
      <c r="AT88" s="831"/>
      <c r="AU88" s="831">
        <v>567</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395</v>
      </c>
      <c r="BR102" s="776" t="s">
        <v>433</v>
      </c>
      <c r="BS102" s="777"/>
      <c r="BT102" s="777"/>
      <c r="BU102" s="777"/>
      <c r="BV102" s="777"/>
      <c r="BW102" s="777"/>
      <c r="BX102" s="777"/>
      <c r="BY102" s="777"/>
      <c r="BZ102" s="777"/>
      <c r="CA102" s="777"/>
      <c r="CB102" s="777"/>
      <c r="CC102" s="777"/>
      <c r="CD102" s="777"/>
      <c r="CE102" s="777"/>
      <c r="CF102" s="777"/>
      <c r="CG102" s="778"/>
      <c r="CH102" s="871"/>
      <c r="CI102" s="872"/>
      <c r="CJ102" s="872"/>
      <c r="CK102" s="872"/>
      <c r="CL102" s="873"/>
      <c r="CM102" s="871"/>
      <c r="CN102" s="872"/>
      <c r="CO102" s="872"/>
      <c r="CP102" s="872"/>
      <c r="CQ102" s="873"/>
      <c r="CR102" s="874">
        <v>166</v>
      </c>
      <c r="CS102" s="839"/>
      <c r="CT102" s="839"/>
      <c r="CU102" s="839"/>
      <c r="CV102" s="875"/>
      <c r="CW102" s="874">
        <v>15</v>
      </c>
      <c r="CX102" s="839"/>
      <c r="CY102" s="839"/>
      <c r="CZ102" s="839"/>
      <c r="DA102" s="875"/>
      <c r="DB102" s="874" t="s">
        <v>611</v>
      </c>
      <c r="DC102" s="839"/>
      <c r="DD102" s="839"/>
      <c r="DE102" s="839"/>
      <c r="DF102" s="875"/>
      <c r="DG102" s="874" t="s">
        <v>611</v>
      </c>
      <c r="DH102" s="839"/>
      <c r="DI102" s="839"/>
      <c r="DJ102" s="839"/>
      <c r="DK102" s="875"/>
      <c r="DL102" s="874">
        <v>393</v>
      </c>
      <c r="DM102" s="839"/>
      <c r="DN102" s="839"/>
      <c r="DO102" s="839"/>
      <c r="DP102" s="875"/>
      <c r="DQ102" s="874">
        <v>284</v>
      </c>
      <c r="DR102" s="839"/>
      <c r="DS102" s="839"/>
      <c r="DT102" s="839"/>
      <c r="DU102" s="875"/>
      <c r="DV102" s="776"/>
      <c r="DW102" s="777"/>
      <c r="DX102" s="777"/>
      <c r="DY102" s="777"/>
      <c r="DZ102" s="898"/>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899" t="s">
        <v>434</v>
      </c>
      <c r="BR103" s="899"/>
      <c r="BS103" s="899"/>
      <c r="BT103" s="899"/>
      <c r="BU103" s="899"/>
      <c r="BV103" s="899"/>
      <c r="BW103" s="899"/>
      <c r="BX103" s="899"/>
      <c r="BY103" s="899"/>
      <c r="BZ103" s="899"/>
      <c r="CA103" s="899"/>
      <c r="CB103" s="899"/>
      <c r="CC103" s="899"/>
      <c r="CD103" s="899"/>
      <c r="CE103" s="899"/>
      <c r="CF103" s="899"/>
      <c r="CG103" s="899"/>
      <c r="CH103" s="899"/>
      <c r="CI103" s="899"/>
      <c r="CJ103" s="899"/>
      <c r="CK103" s="899"/>
      <c r="CL103" s="899"/>
      <c r="CM103" s="899"/>
      <c r="CN103" s="899"/>
      <c r="CO103" s="899"/>
      <c r="CP103" s="899"/>
      <c r="CQ103" s="899"/>
      <c r="CR103" s="899"/>
      <c r="CS103" s="899"/>
      <c r="CT103" s="899"/>
      <c r="CU103" s="899"/>
      <c r="CV103" s="899"/>
      <c r="CW103" s="899"/>
      <c r="CX103" s="899"/>
      <c r="CY103" s="899"/>
      <c r="CZ103" s="899"/>
      <c r="DA103" s="899"/>
      <c r="DB103" s="899"/>
      <c r="DC103" s="899"/>
      <c r="DD103" s="899"/>
      <c r="DE103" s="899"/>
      <c r="DF103" s="899"/>
      <c r="DG103" s="899"/>
      <c r="DH103" s="899"/>
      <c r="DI103" s="899"/>
      <c r="DJ103" s="899"/>
      <c r="DK103" s="899"/>
      <c r="DL103" s="899"/>
      <c r="DM103" s="899"/>
      <c r="DN103" s="899"/>
      <c r="DO103" s="899"/>
      <c r="DP103" s="899"/>
      <c r="DQ103" s="899"/>
      <c r="DR103" s="899"/>
      <c r="DS103" s="899"/>
      <c r="DT103" s="899"/>
      <c r="DU103" s="899"/>
      <c r="DV103" s="899"/>
      <c r="DW103" s="899"/>
      <c r="DX103" s="899"/>
      <c r="DY103" s="899"/>
      <c r="DZ103" s="899"/>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0" t="s">
        <v>435</v>
      </c>
      <c r="BR104" s="900"/>
      <c r="BS104" s="900"/>
      <c r="BT104" s="900"/>
      <c r="BU104" s="900"/>
      <c r="BV104" s="900"/>
      <c r="BW104" s="900"/>
      <c r="BX104" s="900"/>
      <c r="BY104" s="900"/>
      <c r="BZ104" s="900"/>
      <c r="CA104" s="900"/>
      <c r="CB104" s="900"/>
      <c r="CC104" s="900"/>
      <c r="CD104" s="900"/>
      <c r="CE104" s="900"/>
      <c r="CF104" s="900"/>
      <c r="CG104" s="900"/>
      <c r="CH104" s="900"/>
      <c r="CI104" s="900"/>
      <c r="CJ104" s="900"/>
      <c r="CK104" s="900"/>
      <c r="CL104" s="900"/>
      <c r="CM104" s="900"/>
      <c r="CN104" s="900"/>
      <c r="CO104" s="900"/>
      <c r="CP104" s="900"/>
      <c r="CQ104" s="900"/>
      <c r="CR104" s="900"/>
      <c r="CS104" s="900"/>
      <c r="CT104" s="900"/>
      <c r="CU104" s="900"/>
      <c r="CV104" s="900"/>
      <c r="CW104" s="900"/>
      <c r="CX104" s="900"/>
      <c r="CY104" s="900"/>
      <c r="CZ104" s="900"/>
      <c r="DA104" s="900"/>
      <c r="DB104" s="900"/>
      <c r="DC104" s="900"/>
      <c r="DD104" s="900"/>
      <c r="DE104" s="900"/>
      <c r="DF104" s="900"/>
      <c r="DG104" s="900"/>
      <c r="DH104" s="900"/>
      <c r="DI104" s="900"/>
      <c r="DJ104" s="900"/>
      <c r="DK104" s="900"/>
      <c r="DL104" s="900"/>
      <c r="DM104" s="900"/>
      <c r="DN104" s="900"/>
      <c r="DO104" s="900"/>
      <c r="DP104" s="900"/>
      <c r="DQ104" s="900"/>
      <c r="DR104" s="900"/>
      <c r="DS104" s="900"/>
      <c r="DT104" s="900"/>
      <c r="DU104" s="900"/>
      <c r="DV104" s="900"/>
      <c r="DW104" s="900"/>
      <c r="DX104" s="900"/>
      <c r="DY104" s="900"/>
      <c r="DZ104" s="900"/>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436</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437</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1" t="s">
        <v>438</v>
      </c>
      <c r="B108" s="902"/>
      <c r="C108" s="902"/>
      <c r="D108" s="902"/>
      <c r="E108" s="902"/>
      <c r="F108" s="902"/>
      <c r="G108" s="902"/>
      <c r="H108" s="902"/>
      <c r="I108" s="902"/>
      <c r="J108" s="902"/>
      <c r="K108" s="902"/>
      <c r="L108" s="902"/>
      <c r="M108" s="902"/>
      <c r="N108" s="902"/>
      <c r="O108" s="902"/>
      <c r="P108" s="902"/>
      <c r="Q108" s="902"/>
      <c r="R108" s="902"/>
      <c r="S108" s="902"/>
      <c r="T108" s="902"/>
      <c r="U108" s="902"/>
      <c r="V108" s="902"/>
      <c r="W108" s="902"/>
      <c r="X108" s="902"/>
      <c r="Y108" s="902"/>
      <c r="Z108" s="902"/>
      <c r="AA108" s="902"/>
      <c r="AB108" s="902"/>
      <c r="AC108" s="902"/>
      <c r="AD108" s="902"/>
      <c r="AE108" s="902"/>
      <c r="AF108" s="902"/>
      <c r="AG108" s="902"/>
      <c r="AH108" s="902"/>
      <c r="AI108" s="902"/>
      <c r="AJ108" s="902"/>
      <c r="AK108" s="902"/>
      <c r="AL108" s="902"/>
      <c r="AM108" s="902"/>
      <c r="AN108" s="902"/>
      <c r="AO108" s="902"/>
      <c r="AP108" s="902"/>
      <c r="AQ108" s="902"/>
      <c r="AR108" s="902"/>
      <c r="AS108" s="902"/>
      <c r="AT108" s="903"/>
      <c r="AU108" s="901" t="s">
        <v>439</v>
      </c>
      <c r="AV108" s="902"/>
      <c r="AW108" s="902"/>
      <c r="AX108" s="902"/>
      <c r="AY108" s="902"/>
      <c r="AZ108" s="902"/>
      <c r="BA108" s="902"/>
      <c r="BB108" s="902"/>
      <c r="BC108" s="902"/>
      <c r="BD108" s="902"/>
      <c r="BE108" s="902"/>
      <c r="BF108" s="902"/>
      <c r="BG108" s="902"/>
      <c r="BH108" s="902"/>
      <c r="BI108" s="902"/>
      <c r="BJ108" s="902"/>
      <c r="BK108" s="902"/>
      <c r="BL108" s="902"/>
      <c r="BM108" s="902"/>
      <c r="BN108" s="902"/>
      <c r="BO108" s="902"/>
      <c r="BP108" s="902"/>
      <c r="BQ108" s="902"/>
      <c r="BR108" s="902"/>
      <c r="BS108" s="902"/>
      <c r="BT108" s="902"/>
      <c r="BU108" s="902"/>
      <c r="BV108" s="902"/>
      <c r="BW108" s="902"/>
      <c r="BX108" s="902"/>
      <c r="BY108" s="902"/>
      <c r="BZ108" s="902"/>
      <c r="CA108" s="902"/>
      <c r="CB108" s="902"/>
      <c r="CC108" s="902"/>
      <c r="CD108" s="902"/>
      <c r="CE108" s="902"/>
      <c r="CF108" s="902"/>
      <c r="CG108" s="902"/>
      <c r="CH108" s="902"/>
      <c r="CI108" s="902"/>
      <c r="CJ108" s="902"/>
      <c r="CK108" s="902"/>
      <c r="CL108" s="902"/>
      <c r="CM108" s="902"/>
      <c r="CN108" s="902"/>
      <c r="CO108" s="902"/>
      <c r="CP108" s="902"/>
      <c r="CQ108" s="902"/>
      <c r="CR108" s="902"/>
      <c r="CS108" s="902"/>
      <c r="CT108" s="902"/>
      <c r="CU108" s="902"/>
      <c r="CV108" s="902"/>
      <c r="CW108" s="902"/>
      <c r="CX108" s="902"/>
      <c r="CY108" s="902"/>
      <c r="CZ108" s="902"/>
      <c r="DA108" s="902"/>
      <c r="DB108" s="902"/>
      <c r="DC108" s="902"/>
      <c r="DD108" s="902"/>
      <c r="DE108" s="902"/>
      <c r="DF108" s="902"/>
      <c r="DG108" s="902"/>
      <c r="DH108" s="902"/>
      <c r="DI108" s="902"/>
      <c r="DJ108" s="902"/>
      <c r="DK108" s="902"/>
      <c r="DL108" s="902"/>
      <c r="DM108" s="902"/>
      <c r="DN108" s="902"/>
      <c r="DO108" s="902"/>
      <c r="DP108" s="902"/>
      <c r="DQ108" s="902"/>
      <c r="DR108" s="902"/>
      <c r="DS108" s="902"/>
      <c r="DT108" s="902"/>
      <c r="DU108" s="902"/>
      <c r="DV108" s="902"/>
      <c r="DW108" s="902"/>
      <c r="DX108" s="902"/>
      <c r="DY108" s="902"/>
      <c r="DZ108" s="903"/>
    </row>
    <row r="109" spans="1:131" s="224" customFormat="1" ht="26.25" customHeight="1" x14ac:dyDescent="0.15">
      <c r="A109" s="896" t="s">
        <v>440</v>
      </c>
      <c r="B109" s="877"/>
      <c r="C109" s="877"/>
      <c r="D109" s="877"/>
      <c r="E109" s="877"/>
      <c r="F109" s="877"/>
      <c r="G109" s="877"/>
      <c r="H109" s="877"/>
      <c r="I109" s="877"/>
      <c r="J109" s="877"/>
      <c r="K109" s="877"/>
      <c r="L109" s="877"/>
      <c r="M109" s="877"/>
      <c r="N109" s="877"/>
      <c r="O109" s="877"/>
      <c r="P109" s="877"/>
      <c r="Q109" s="877"/>
      <c r="R109" s="877"/>
      <c r="S109" s="877"/>
      <c r="T109" s="877"/>
      <c r="U109" s="877"/>
      <c r="V109" s="877"/>
      <c r="W109" s="877"/>
      <c r="X109" s="877"/>
      <c r="Y109" s="877"/>
      <c r="Z109" s="878"/>
      <c r="AA109" s="876" t="s">
        <v>441</v>
      </c>
      <c r="AB109" s="877"/>
      <c r="AC109" s="877"/>
      <c r="AD109" s="877"/>
      <c r="AE109" s="878"/>
      <c r="AF109" s="876" t="s">
        <v>442</v>
      </c>
      <c r="AG109" s="877"/>
      <c r="AH109" s="877"/>
      <c r="AI109" s="877"/>
      <c r="AJ109" s="878"/>
      <c r="AK109" s="876" t="s">
        <v>311</v>
      </c>
      <c r="AL109" s="877"/>
      <c r="AM109" s="877"/>
      <c r="AN109" s="877"/>
      <c r="AO109" s="878"/>
      <c r="AP109" s="876" t="s">
        <v>443</v>
      </c>
      <c r="AQ109" s="877"/>
      <c r="AR109" s="877"/>
      <c r="AS109" s="877"/>
      <c r="AT109" s="879"/>
      <c r="AU109" s="896" t="s">
        <v>440</v>
      </c>
      <c r="AV109" s="877"/>
      <c r="AW109" s="877"/>
      <c r="AX109" s="877"/>
      <c r="AY109" s="877"/>
      <c r="AZ109" s="877"/>
      <c r="BA109" s="877"/>
      <c r="BB109" s="877"/>
      <c r="BC109" s="877"/>
      <c r="BD109" s="877"/>
      <c r="BE109" s="877"/>
      <c r="BF109" s="877"/>
      <c r="BG109" s="877"/>
      <c r="BH109" s="877"/>
      <c r="BI109" s="877"/>
      <c r="BJ109" s="877"/>
      <c r="BK109" s="877"/>
      <c r="BL109" s="877"/>
      <c r="BM109" s="877"/>
      <c r="BN109" s="877"/>
      <c r="BO109" s="877"/>
      <c r="BP109" s="878"/>
      <c r="BQ109" s="876" t="s">
        <v>441</v>
      </c>
      <c r="BR109" s="877"/>
      <c r="BS109" s="877"/>
      <c r="BT109" s="877"/>
      <c r="BU109" s="878"/>
      <c r="BV109" s="876" t="s">
        <v>442</v>
      </c>
      <c r="BW109" s="877"/>
      <c r="BX109" s="877"/>
      <c r="BY109" s="877"/>
      <c r="BZ109" s="878"/>
      <c r="CA109" s="876" t="s">
        <v>311</v>
      </c>
      <c r="CB109" s="877"/>
      <c r="CC109" s="877"/>
      <c r="CD109" s="877"/>
      <c r="CE109" s="878"/>
      <c r="CF109" s="897" t="s">
        <v>443</v>
      </c>
      <c r="CG109" s="897"/>
      <c r="CH109" s="897"/>
      <c r="CI109" s="897"/>
      <c r="CJ109" s="897"/>
      <c r="CK109" s="876" t="s">
        <v>444</v>
      </c>
      <c r="CL109" s="877"/>
      <c r="CM109" s="877"/>
      <c r="CN109" s="877"/>
      <c r="CO109" s="877"/>
      <c r="CP109" s="877"/>
      <c r="CQ109" s="877"/>
      <c r="CR109" s="877"/>
      <c r="CS109" s="877"/>
      <c r="CT109" s="877"/>
      <c r="CU109" s="877"/>
      <c r="CV109" s="877"/>
      <c r="CW109" s="877"/>
      <c r="CX109" s="877"/>
      <c r="CY109" s="877"/>
      <c r="CZ109" s="877"/>
      <c r="DA109" s="877"/>
      <c r="DB109" s="877"/>
      <c r="DC109" s="877"/>
      <c r="DD109" s="877"/>
      <c r="DE109" s="877"/>
      <c r="DF109" s="878"/>
      <c r="DG109" s="876" t="s">
        <v>441</v>
      </c>
      <c r="DH109" s="877"/>
      <c r="DI109" s="877"/>
      <c r="DJ109" s="877"/>
      <c r="DK109" s="878"/>
      <c r="DL109" s="876" t="s">
        <v>442</v>
      </c>
      <c r="DM109" s="877"/>
      <c r="DN109" s="877"/>
      <c r="DO109" s="877"/>
      <c r="DP109" s="878"/>
      <c r="DQ109" s="876" t="s">
        <v>311</v>
      </c>
      <c r="DR109" s="877"/>
      <c r="DS109" s="877"/>
      <c r="DT109" s="877"/>
      <c r="DU109" s="878"/>
      <c r="DV109" s="876" t="s">
        <v>443</v>
      </c>
      <c r="DW109" s="877"/>
      <c r="DX109" s="877"/>
      <c r="DY109" s="877"/>
      <c r="DZ109" s="879"/>
    </row>
    <row r="110" spans="1:131" s="224" customFormat="1" ht="26.25" customHeight="1" x14ac:dyDescent="0.15">
      <c r="A110" s="880" t="s">
        <v>445</v>
      </c>
      <c r="B110" s="881"/>
      <c r="C110" s="881"/>
      <c r="D110" s="881"/>
      <c r="E110" s="881"/>
      <c r="F110" s="881"/>
      <c r="G110" s="881"/>
      <c r="H110" s="881"/>
      <c r="I110" s="881"/>
      <c r="J110" s="881"/>
      <c r="K110" s="881"/>
      <c r="L110" s="881"/>
      <c r="M110" s="881"/>
      <c r="N110" s="881"/>
      <c r="O110" s="881"/>
      <c r="P110" s="881"/>
      <c r="Q110" s="881"/>
      <c r="R110" s="881"/>
      <c r="S110" s="881"/>
      <c r="T110" s="881"/>
      <c r="U110" s="881"/>
      <c r="V110" s="881"/>
      <c r="W110" s="881"/>
      <c r="X110" s="881"/>
      <c r="Y110" s="881"/>
      <c r="Z110" s="882"/>
      <c r="AA110" s="883">
        <v>1913158</v>
      </c>
      <c r="AB110" s="884"/>
      <c r="AC110" s="884"/>
      <c r="AD110" s="884"/>
      <c r="AE110" s="885"/>
      <c r="AF110" s="886">
        <v>1992515</v>
      </c>
      <c r="AG110" s="884"/>
      <c r="AH110" s="884"/>
      <c r="AI110" s="884"/>
      <c r="AJ110" s="885"/>
      <c r="AK110" s="886">
        <v>2012466</v>
      </c>
      <c r="AL110" s="884"/>
      <c r="AM110" s="884"/>
      <c r="AN110" s="884"/>
      <c r="AO110" s="885"/>
      <c r="AP110" s="887">
        <v>25.6</v>
      </c>
      <c r="AQ110" s="888"/>
      <c r="AR110" s="888"/>
      <c r="AS110" s="888"/>
      <c r="AT110" s="889"/>
      <c r="AU110" s="890" t="s">
        <v>74</v>
      </c>
      <c r="AV110" s="891"/>
      <c r="AW110" s="891"/>
      <c r="AX110" s="891"/>
      <c r="AY110" s="891"/>
      <c r="AZ110" s="913" t="s">
        <v>446</v>
      </c>
      <c r="BA110" s="881"/>
      <c r="BB110" s="881"/>
      <c r="BC110" s="881"/>
      <c r="BD110" s="881"/>
      <c r="BE110" s="881"/>
      <c r="BF110" s="881"/>
      <c r="BG110" s="881"/>
      <c r="BH110" s="881"/>
      <c r="BI110" s="881"/>
      <c r="BJ110" s="881"/>
      <c r="BK110" s="881"/>
      <c r="BL110" s="881"/>
      <c r="BM110" s="881"/>
      <c r="BN110" s="881"/>
      <c r="BO110" s="881"/>
      <c r="BP110" s="882"/>
      <c r="BQ110" s="914">
        <v>19746334</v>
      </c>
      <c r="BR110" s="915"/>
      <c r="BS110" s="915"/>
      <c r="BT110" s="915"/>
      <c r="BU110" s="915"/>
      <c r="BV110" s="915">
        <v>19592349</v>
      </c>
      <c r="BW110" s="915"/>
      <c r="BX110" s="915"/>
      <c r="BY110" s="915"/>
      <c r="BZ110" s="915"/>
      <c r="CA110" s="915">
        <v>19161657</v>
      </c>
      <c r="CB110" s="915"/>
      <c r="CC110" s="915"/>
      <c r="CD110" s="915"/>
      <c r="CE110" s="915"/>
      <c r="CF110" s="928">
        <v>244.2</v>
      </c>
      <c r="CG110" s="929"/>
      <c r="CH110" s="929"/>
      <c r="CI110" s="929"/>
      <c r="CJ110" s="929"/>
      <c r="CK110" s="930" t="s">
        <v>447</v>
      </c>
      <c r="CL110" s="931"/>
      <c r="CM110" s="913" t="s">
        <v>448</v>
      </c>
      <c r="CN110" s="881"/>
      <c r="CO110" s="881"/>
      <c r="CP110" s="881"/>
      <c r="CQ110" s="881"/>
      <c r="CR110" s="881"/>
      <c r="CS110" s="881"/>
      <c r="CT110" s="881"/>
      <c r="CU110" s="881"/>
      <c r="CV110" s="881"/>
      <c r="CW110" s="881"/>
      <c r="CX110" s="881"/>
      <c r="CY110" s="881"/>
      <c r="CZ110" s="881"/>
      <c r="DA110" s="881"/>
      <c r="DB110" s="881"/>
      <c r="DC110" s="881"/>
      <c r="DD110" s="881"/>
      <c r="DE110" s="881"/>
      <c r="DF110" s="882"/>
      <c r="DG110" s="914" t="s">
        <v>449</v>
      </c>
      <c r="DH110" s="915"/>
      <c r="DI110" s="915"/>
      <c r="DJ110" s="915"/>
      <c r="DK110" s="915"/>
      <c r="DL110" s="915" t="s">
        <v>450</v>
      </c>
      <c r="DM110" s="915"/>
      <c r="DN110" s="915"/>
      <c r="DO110" s="915"/>
      <c r="DP110" s="915"/>
      <c r="DQ110" s="915" t="s">
        <v>450</v>
      </c>
      <c r="DR110" s="915"/>
      <c r="DS110" s="915"/>
      <c r="DT110" s="915"/>
      <c r="DU110" s="915"/>
      <c r="DV110" s="916" t="s">
        <v>449</v>
      </c>
      <c r="DW110" s="916"/>
      <c r="DX110" s="916"/>
      <c r="DY110" s="916"/>
      <c r="DZ110" s="917"/>
    </row>
    <row r="111" spans="1:131" s="224" customFormat="1" ht="26.25" customHeight="1" x14ac:dyDescent="0.15">
      <c r="A111" s="918" t="s">
        <v>451</v>
      </c>
      <c r="B111" s="919"/>
      <c r="C111" s="919"/>
      <c r="D111" s="919"/>
      <c r="E111" s="919"/>
      <c r="F111" s="919"/>
      <c r="G111" s="919"/>
      <c r="H111" s="919"/>
      <c r="I111" s="919"/>
      <c r="J111" s="919"/>
      <c r="K111" s="919"/>
      <c r="L111" s="919"/>
      <c r="M111" s="919"/>
      <c r="N111" s="919"/>
      <c r="O111" s="919"/>
      <c r="P111" s="919"/>
      <c r="Q111" s="919"/>
      <c r="R111" s="919"/>
      <c r="S111" s="919"/>
      <c r="T111" s="919"/>
      <c r="U111" s="919"/>
      <c r="V111" s="919"/>
      <c r="W111" s="919"/>
      <c r="X111" s="919"/>
      <c r="Y111" s="919"/>
      <c r="Z111" s="920"/>
      <c r="AA111" s="921" t="s">
        <v>450</v>
      </c>
      <c r="AB111" s="922"/>
      <c r="AC111" s="922"/>
      <c r="AD111" s="922"/>
      <c r="AE111" s="923"/>
      <c r="AF111" s="924" t="s">
        <v>450</v>
      </c>
      <c r="AG111" s="922"/>
      <c r="AH111" s="922"/>
      <c r="AI111" s="922"/>
      <c r="AJ111" s="923"/>
      <c r="AK111" s="924" t="s">
        <v>450</v>
      </c>
      <c r="AL111" s="922"/>
      <c r="AM111" s="922"/>
      <c r="AN111" s="922"/>
      <c r="AO111" s="923"/>
      <c r="AP111" s="925" t="s">
        <v>175</v>
      </c>
      <c r="AQ111" s="926"/>
      <c r="AR111" s="926"/>
      <c r="AS111" s="926"/>
      <c r="AT111" s="927"/>
      <c r="AU111" s="892"/>
      <c r="AV111" s="893"/>
      <c r="AW111" s="893"/>
      <c r="AX111" s="893"/>
      <c r="AY111" s="893"/>
      <c r="AZ111" s="906" t="s">
        <v>452</v>
      </c>
      <c r="BA111" s="907"/>
      <c r="BB111" s="907"/>
      <c r="BC111" s="907"/>
      <c r="BD111" s="907"/>
      <c r="BE111" s="907"/>
      <c r="BF111" s="907"/>
      <c r="BG111" s="907"/>
      <c r="BH111" s="907"/>
      <c r="BI111" s="907"/>
      <c r="BJ111" s="907"/>
      <c r="BK111" s="907"/>
      <c r="BL111" s="907"/>
      <c r="BM111" s="907"/>
      <c r="BN111" s="907"/>
      <c r="BO111" s="907"/>
      <c r="BP111" s="908"/>
      <c r="BQ111" s="909">
        <v>106669</v>
      </c>
      <c r="BR111" s="910"/>
      <c r="BS111" s="910"/>
      <c r="BT111" s="910"/>
      <c r="BU111" s="910"/>
      <c r="BV111" s="910">
        <v>160680</v>
      </c>
      <c r="BW111" s="910"/>
      <c r="BX111" s="910"/>
      <c r="BY111" s="910"/>
      <c r="BZ111" s="910"/>
      <c r="CA111" s="910">
        <v>130154</v>
      </c>
      <c r="CB111" s="910"/>
      <c r="CC111" s="910"/>
      <c r="CD111" s="910"/>
      <c r="CE111" s="910"/>
      <c r="CF111" s="904">
        <v>1.7</v>
      </c>
      <c r="CG111" s="905"/>
      <c r="CH111" s="905"/>
      <c r="CI111" s="905"/>
      <c r="CJ111" s="905"/>
      <c r="CK111" s="932"/>
      <c r="CL111" s="933"/>
      <c r="CM111" s="906" t="s">
        <v>453</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909" t="s">
        <v>454</v>
      </c>
      <c r="DH111" s="910"/>
      <c r="DI111" s="910"/>
      <c r="DJ111" s="910"/>
      <c r="DK111" s="910"/>
      <c r="DL111" s="910" t="s">
        <v>450</v>
      </c>
      <c r="DM111" s="910"/>
      <c r="DN111" s="910"/>
      <c r="DO111" s="910"/>
      <c r="DP111" s="910"/>
      <c r="DQ111" s="910" t="s">
        <v>450</v>
      </c>
      <c r="DR111" s="910"/>
      <c r="DS111" s="910"/>
      <c r="DT111" s="910"/>
      <c r="DU111" s="910"/>
      <c r="DV111" s="911" t="s">
        <v>175</v>
      </c>
      <c r="DW111" s="911"/>
      <c r="DX111" s="911"/>
      <c r="DY111" s="911"/>
      <c r="DZ111" s="912"/>
    </row>
    <row r="112" spans="1:131" s="224" customFormat="1" ht="26.25" customHeight="1" x14ac:dyDescent="0.15">
      <c r="A112" s="936" t="s">
        <v>455</v>
      </c>
      <c r="B112" s="937"/>
      <c r="C112" s="907" t="s">
        <v>456</v>
      </c>
      <c r="D112" s="907"/>
      <c r="E112" s="907"/>
      <c r="F112" s="907"/>
      <c r="G112" s="907"/>
      <c r="H112" s="907"/>
      <c r="I112" s="907"/>
      <c r="J112" s="907"/>
      <c r="K112" s="907"/>
      <c r="L112" s="907"/>
      <c r="M112" s="907"/>
      <c r="N112" s="907"/>
      <c r="O112" s="907"/>
      <c r="P112" s="907"/>
      <c r="Q112" s="907"/>
      <c r="R112" s="907"/>
      <c r="S112" s="907"/>
      <c r="T112" s="907"/>
      <c r="U112" s="907"/>
      <c r="V112" s="907"/>
      <c r="W112" s="907"/>
      <c r="X112" s="907"/>
      <c r="Y112" s="907"/>
      <c r="Z112" s="908"/>
      <c r="AA112" s="942" t="s">
        <v>457</v>
      </c>
      <c r="AB112" s="943"/>
      <c r="AC112" s="943"/>
      <c r="AD112" s="943"/>
      <c r="AE112" s="944"/>
      <c r="AF112" s="945" t="s">
        <v>450</v>
      </c>
      <c r="AG112" s="943"/>
      <c r="AH112" s="943"/>
      <c r="AI112" s="943"/>
      <c r="AJ112" s="944"/>
      <c r="AK112" s="945" t="s">
        <v>175</v>
      </c>
      <c r="AL112" s="943"/>
      <c r="AM112" s="943"/>
      <c r="AN112" s="943"/>
      <c r="AO112" s="944"/>
      <c r="AP112" s="946" t="s">
        <v>450</v>
      </c>
      <c r="AQ112" s="947"/>
      <c r="AR112" s="947"/>
      <c r="AS112" s="947"/>
      <c r="AT112" s="948"/>
      <c r="AU112" s="892"/>
      <c r="AV112" s="893"/>
      <c r="AW112" s="893"/>
      <c r="AX112" s="893"/>
      <c r="AY112" s="893"/>
      <c r="AZ112" s="906" t="s">
        <v>458</v>
      </c>
      <c r="BA112" s="907"/>
      <c r="BB112" s="907"/>
      <c r="BC112" s="907"/>
      <c r="BD112" s="907"/>
      <c r="BE112" s="907"/>
      <c r="BF112" s="907"/>
      <c r="BG112" s="907"/>
      <c r="BH112" s="907"/>
      <c r="BI112" s="907"/>
      <c r="BJ112" s="907"/>
      <c r="BK112" s="907"/>
      <c r="BL112" s="907"/>
      <c r="BM112" s="907"/>
      <c r="BN112" s="907"/>
      <c r="BO112" s="907"/>
      <c r="BP112" s="908"/>
      <c r="BQ112" s="909">
        <v>10801879</v>
      </c>
      <c r="BR112" s="910"/>
      <c r="BS112" s="910"/>
      <c r="BT112" s="910"/>
      <c r="BU112" s="910"/>
      <c r="BV112" s="910">
        <v>10469233</v>
      </c>
      <c r="BW112" s="910"/>
      <c r="BX112" s="910"/>
      <c r="BY112" s="910"/>
      <c r="BZ112" s="910"/>
      <c r="CA112" s="910">
        <v>9938014</v>
      </c>
      <c r="CB112" s="910"/>
      <c r="CC112" s="910"/>
      <c r="CD112" s="910"/>
      <c r="CE112" s="910"/>
      <c r="CF112" s="904">
        <v>126.7</v>
      </c>
      <c r="CG112" s="905"/>
      <c r="CH112" s="905"/>
      <c r="CI112" s="905"/>
      <c r="CJ112" s="905"/>
      <c r="CK112" s="932"/>
      <c r="CL112" s="933"/>
      <c r="CM112" s="906" t="s">
        <v>459</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909" t="s">
        <v>454</v>
      </c>
      <c r="DH112" s="910"/>
      <c r="DI112" s="910"/>
      <c r="DJ112" s="910"/>
      <c r="DK112" s="910"/>
      <c r="DL112" s="910" t="s">
        <v>457</v>
      </c>
      <c r="DM112" s="910"/>
      <c r="DN112" s="910"/>
      <c r="DO112" s="910"/>
      <c r="DP112" s="910"/>
      <c r="DQ112" s="910" t="s">
        <v>450</v>
      </c>
      <c r="DR112" s="910"/>
      <c r="DS112" s="910"/>
      <c r="DT112" s="910"/>
      <c r="DU112" s="910"/>
      <c r="DV112" s="911" t="s">
        <v>450</v>
      </c>
      <c r="DW112" s="911"/>
      <c r="DX112" s="911"/>
      <c r="DY112" s="911"/>
      <c r="DZ112" s="912"/>
    </row>
    <row r="113" spans="1:130" s="224" customFormat="1" ht="26.25" customHeight="1" x14ac:dyDescent="0.15">
      <c r="A113" s="938"/>
      <c r="B113" s="939"/>
      <c r="C113" s="907" t="s">
        <v>460</v>
      </c>
      <c r="D113" s="907"/>
      <c r="E113" s="907"/>
      <c r="F113" s="907"/>
      <c r="G113" s="907"/>
      <c r="H113" s="907"/>
      <c r="I113" s="907"/>
      <c r="J113" s="907"/>
      <c r="K113" s="907"/>
      <c r="L113" s="907"/>
      <c r="M113" s="907"/>
      <c r="N113" s="907"/>
      <c r="O113" s="907"/>
      <c r="P113" s="907"/>
      <c r="Q113" s="907"/>
      <c r="R113" s="907"/>
      <c r="S113" s="907"/>
      <c r="T113" s="907"/>
      <c r="U113" s="907"/>
      <c r="V113" s="907"/>
      <c r="W113" s="907"/>
      <c r="X113" s="907"/>
      <c r="Y113" s="907"/>
      <c r="Z113" s="908"/>
      <c r="AA113" s="921">
        <v>719243</v>
      </c>
      <c r="AB113" s="922"/>
      <c r="AC113" s="922"/>
      <c r="AD113" s="922"/>
      <c r="AE113" s="923"/>
      <c r="AF113" s="924">
        <v>703956</v>
      </c>
      <c r="AG113" s="922"/>
      <c r="AH113" s="922"/>
      <c r="AI113" s="922"/>
      <c r="AJ113" s="923"/>
      <c r="AK113" s="924">
        <v>713319</v>
      </c>
      <c r="AL113" s="922"/>
      <c r="AM113" s="922"/>
      <c r="AN113" s="922"/>
      <c r="AO113" s="923"/>
      <c r="AP113" s="925">
        <v>9.1</v>
      </c>
      <c r="AQ113" s="926"/>
      <c r="AR113" s="926"/>
      <c r="AS113" s="926"/>
      <c r="AT113" s="927"/>
      <c r="AU113" s="892"/>
      <c r="AV113" s="893"/>
      <c r="AW113" s="893"/>
      <c r="AX113" s="893"/>
      <c r="AY113" s="893"/>
      <c r="AZ113" s="906" t="s">
        <v>461</v>
      </c>
      <c r="BA113" s="907"/>
      <c r="BB113" s="907"/>
      <c r="BC113" s="907"/>
      <c r="BD113" s="907"/>
      <c r="BE113" s="907"/>
      <c r="BF113" s="907"/>
      <c r="BG113" s="907"/>
      <c r="BH113" s="907"/>
      <c r="BI113" s="907"/>
      <c r="BJ113" s="907"/>
      <c r="BK113" s="907"/>
      <c r="BL113" s="907"/>
      <c r="BM113" s="907"/>
      <c r="BN113" s="907"/>
      <c r="BO113" s="907"/>
      <c r="BP113" s="908"/>
      <c r="BQ113" s="909">
        <v>485946</v>
      </c>
      <c r="BR113" s="910"/>
      <c r="BS113" s="910"/>
      <c r="BT113" s="910"/>
      <c r="BU113" s="910"/>
      <c r="BV113" s="910">
        <v>546179</v>
      </c>
      <c r="BW113" s="910"/>
      <c r="BX113" s="910"/>
      <c r="BY113" s="910"/>
      <c r="BZ113" s="910"/>
      <c r="CA113" s="910">
        <v>566776</v>
      </c>
      <c r="CB113" s="910"/>
      <c r="CC113" s="910"/>
      <c r="CD113" s="910"/>
      <c r="CE113" s="910"/>
      <c r="CF113" s="904">
        <v>7.2</v>
      </c>
      <c r="CG113" s="905"/>
      <c r="CH113" s="905"/>
      <c r="CI113" s="905"/>
      <c r="CJ113" s="905"/>
      <c r="CK113" s="932"/>
      <c r="CL113" s="933"/>
      <c r="CM113" s="906" t="s">
        <v>462</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942" t="s">
        <v>450</v>
      </c>
      <c r="DH113" s="943"/>
      <c r="DI113" s="943"/>
      <c r="DJ113" s="943"/>
      <c r="DK113" s="944"/>
      <c r="DL113" s="945" t="s">
        <v>457</v>
      </c>
      <c r="DM113" s="943"/>
      <c r="DN113" s="943"/>
      <c r="DO113" s="943"/>
      <c r="DP113" s="944"/>
      <c r="DQ113" s="945" t="s">
        <v>175</v>
      </c>
      <c r="DR113" s="943"/>
      <c r="DS113" s="943"/>
      <c r="DT113" s="943"/>
      <c r="DU113" s="944"/>
      <c r="DV113" s="946" t="s">
        <v>175</v>
      </c>
      <c r="DW113" s="947"/>
      <c r="DX113" s="947"/>
      <c r="DY113" s="947"/>
      <c r="DZ113" s="948"/>
    </row>
    <row r="114" spans="1:130" s="224" customFormat="1" ht="26.25" customHeight="1" x14ac:dyDescent="0.15">
      <c r="A114" s="938"/>
      <c r="B114" s="939"/>
      <c r="C114" s="907" t="s">
        <v>463</v>
      </c>
      <c r="D114" s="907"/>
      <c r="E114" s="907"/>
      <c r="F114" s="907"/>
      <c r="G114" s="907"/>
      <c r="H114" s="907"/>
      <c r="I114" s="907"/>
      <c r="J114" s="907"/>
      <c r="K114" s="907"/>
      <c r="L114" s="907"/>
      <c r="M114" s="907"/>
      <c r="N114" s="907"/>
      <c r="O114" s="907"/>
      <c r="P114" s="907"/>
      <c r="Q114" s="907"/>
      <c r="R114" s="907"/>
      <c r="S114" s="907"/>
      <c r="T114" s="907"/>
      <c r="U114" s="907"/>
      <c r="V114" s="907"/>
      <c r="W114" s="907"/>
      <c r="X114" s="907"/>
      <c r="Y114" s="907"/>
      <c r="Z114" s="908"/>
      <c r="AA114" s="942">
        <v>57244</v>
      </c>
      <c r="AB114" s="943"/>
      <c r="AC114" s="943"/>
      <c r="AD114" s="943"/>
      <c r="AE114" s="944"/>
      <c r="AF114" s="945">
        <v>67720</v>
      </c>
      <c r="AG114" s="943"/>
      <c r="AH114" s="943"/>
      <c r="AI114" s="943"/>
      <c r="AJ114" s="944"/>
      <c r="AK114" s="945">
        <v>78961</v>
      </c>
      <c r="AL114" s="943"/>
      <c r="AM114" s="943"/>
      <c r="AN114" s="943"/>
      <c r="AO114" s="944"/>
      <c r="AP114" s="946">
        <v>1</v>
      </c>
      <c r="AQ114" s="947"/>
      <c r="AR114" s="947"/>
      <c r="AS114" s="947"/>
      <c r="AT114" s="948"/>
      <c r="AU114" s="892"/>
      <c r="AV114" s="893"/>
      <c r="AW114" s="893"/>
      <c r="AX114" s="893"/>
      <c r="AY114" s="893"/>
      <c r="AZ114" s="906" t="s">
        <v>464</v>
      </c>
      <c r="BA114" s="907"/>
      <c r="BB114" s="907"/>
      <c r="BC114" s="907"/>
      <c r="BD114" s="907"/>
      <c r="BE114" s="907"/>
      <c r="BF114" s="907"/>
      <c r="BG114" s="907"/>
      <c r="BH114" s="907"/>
      <c r="BI114" s="907"/>
      <c r="BJ114" s="907"/>
      <c r="BK114" s="907"/>
      <c r="BL114" s="907"/>
      <c r="BM114" s="907"/>
      <c r="BN114" s="907"/>
      <c r="BO114" s="907"/>
      <c r="BP114" s="908"/>
      <c r="BQ114" s="909">
        <v>3170939</v>
      </c>
      <c r="BR114" s="910"/>
      <c r="BS114" s="910"/>
      <c r="BT114" s="910"/>
      <c r="BU114" s="910"/>
      <c r="BV114" s="910">
        <v>3115154</v>
      </c>
      <c r="BW114" s="910"/>
      <c r="BX114" s="910"/>
      <c r="BY114" s="910"/>
      <c r="BZ114" s="910"/>
      <c r="CA114" s="910">
        <v>3075221</v>
      </c>
      <c r="CB114" s="910"/>
      <c r="CC114" s="910"/>
      <c r="CD114" s="910"/>
      <c r="CE114" s="910"/>
      <c r="CF114" s="904">
        <v>39.200000000000003</v>
      </c>
      <c r="CG114" s="905"/>
      <c r="CH114" s="905"/>
      <c r="CI114" s="905"/>
      <c r="CJ114" s="905"/>
      <c r="CK114" s="932"/>
      <c r="CL114" s="933"/>
      <c r="CM114" s="906" t="s">
        <v>465</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942" t="s">
        <v>450</v>
      </c>
      <c r="DH114" s="943"/>
      <c r="DI114" s="943"/>
      <c r="DJ114" s="943"/>
      <c r="DK114" s="944"/>
      <c r="DL114" s="945" t="s">
        <v>450</v>
      </c>
      <c r="DM114" s="943"/>
      <c r="DN114" s="943"/>
      <c r="DO114" s="943"/>
      <c r="DP114" s="944"/>
      <c r="DQ114" s="945" t="s">
        <v>450</v>
      </c>
      <c r="DR114" s="943"/>
      <c r="DS114" s="943"/>
      <c r="DT114" s="943"/>
      <c r="DU114" s="944"/>
      <c r="DV114" s="946" t="s">
        <v>175</v>
      </c>
      <c r="DW114" s="947"/>
      <c r="DX114" s="947"/>
      <c r="DY114" s="947"/>
      <c r="DZ114" s="948"/>
    </row>
    <row r="115" spans="1:130" s="224" customFormat="1" ht="26.25" customHeight="1" x14ac:dyDescent="0.15">
      <c r="A115" s="938"/>
      <c r="B115" s="939"/>
      <c r="C115" s="907" t="s">
        <v>466</v>
      </c>
      <c r="D115" s="907"/>
      <c r="E115" s="907"/>
      <c r="F115" s="907"/>
      <c r="G115" s="907"/>
      <c r="H115" s="907"/>
      <c r="I115" s="907"/>
      <c r="J115" s="907"/>
      <c r="K115" s="907"/>
      <c r="L115" s="907"/>
      <c r="M115" s="907"/>
      <c r="N115" s="907"/>
      <c r="O115" s="907"/>
      <c r="P115" s="907"/>
      <c r="Q115" s="907"/>
      <c r="R115" s="907"/>
      <c r="S115" s="907"/>
      <c r="T115" s="907"/>
      <c r="U115" s="907"/>
      <c r="V115" s="907"/>
      <c r="W115" s="907"/>
      <c r="X115" s="907"/>
      <c r="Y115" s="907"/>
      <c r="Z115" s="908"/>
      <c r="AA115" s="921">
        <v>18613</v>
      </c>
      <c r="AB115" s="922"/>
      <c r="AC115" s="922"/>
      <c r="AD115" s="922"/>
      <c r="AE115" s="923"/>
      <c r="AF115" s="924">
        <v>14614</v>
      </c>
      <c r="AG115" s="922"/>
      <c r="AH115" s="922"/>
      <c r="AI115" s="922"/>
      <c r="AJ115" s="923"/>
      <c r="AK115" s="924">
        <v>24916</v>
      </c>
      <c r="AL115" s="922"/>
      <c r="AM115" s="922"/>
      <c r="AN115" s="922"/>
      <c r="AO115" s="923"/>
      <c r="AP115" s="925">
        <v>0.3</v>
      </c>
      <c r="AQ115" s="926"/>
      <c r="AR115" s="926"/>
      <c r="AS115" s="926"/>
      <c r="AT115" s="927"/>
      <c r="AU115" s="892"/>
      <c r="AV115" s="893"/>
      <c r="AW115" s="893"/>
      <c r="AX115" s="893"/>
      <c r="AY115" s="893"/>
      <c r="AZ115" s="906" t="s">
        <v>467</v>
      </c>
      <c r="BA115" s="907"/>
      <c r="BB115" s="907"/>
      <c r="BC115" s="907"/>
      <c r="BD115" s="907"/>
      <c r="BE115" s="907"/>
      <c r="BF115" s="907"/>
      <c r="BG115" s="907"/>
      <c r="BH115" s="907"/>
      <c r="BI115" s="907"/>
      <c r="BJ115" s="907"/>
      <c r="BK115" s="907"/>
      <c r="BL115" s="907"/>
      <c r="BM115" s="907"/>
      <c r="BN115" s="907"/>
      <c r="BO115" s="907"/>
      <c r="BP115" s="908"/>
      <c r="BQ115" s="909">
        <v>356478</v>
      </c>
      <c r="BR115" s="910"/>
      <c r="BS115" s="910"/>
      <c r="BT115" s="910"/>
      <c r="BU115" s="910"/>
      <c r="BV115" s="910">
        <v>320058</v>
      </c>
      <c r="BW115" s="910"/>
      <c r="BX115" s="910"/>
      <c r="BY115" s="910"/>
      <c r="BZ115" s="910"/>
      <c r="CA115" s="910">
        <v>283639</v>
      </c>
      <c r="CB115" s="910"/>
      <c r="CC115" s="910"/>
      <c r="CD115" s="910"/>
      <c r="CE115" s="910"/>
      <c r="CF115" s="904">
        <v>3.6</v>
      </c>
      <c r="CG115" s="905"/>
      <c r="CH115" s="905"/>
      <c r="CI115" s="905"/>
      <c r="CJ115" s="905"/>
      <c r="CK115" s="932"/>
      <c r="CL115" s="933"/>
      <c r="CM115" s="906" t="s">
        <v>468</v>
      </c>
      <c r="CN115" s="907"/>
      <c r="CO115" s="907"/>
      <c r="CP115" s="907"/>
      <c r="CQ115" s="907"/>
      <c r="CR115" s="907"/>
      <c r="CS115" s="907"/>
      <c r="CT115" s="907"/>
      <c r="CU115" s="907"/>
      <c r="CV115" s="907"/>
      <c r="CW115" s="907"/>
      <c r="CX115" s="907"/>
      <c r="CY115" s="907"/>
      <c r="CZ115" s="907"/>
      <c r="DA115" s="907"/>
      <c r="DB115" s="907"/>
      <c r="DC115" s="907"/>
      <c r="DD115" s="907"/>
      <c r="DE115" s="907"/>
      <c r="DF115" s="908"/>
      <c r="DG115" s="942" t="s">
        <v>175</v>
      </c>
      <c r="DH115" s="943"/>
      <c r="DI115" s="943"/>
      <c r="DJ115" s="943"/>
      <c r="DK115" s="944"/>
      <c r="DL115" s="945" t="s">
        <v>175</v>
      </c>
      <c r="DM115" s="943"/>
      <c r="DN115" s="943"/>
      <c r="DO115" s="943"/>
      <c r="DP115" s="944"/>
      <c r="DQ115" s="945" t="s">
        <v>450</v>
      </c>
      <c r="DR115" s="943"/>
      <c r="DS115" s="943"/>
      <c r="DT115" s="943"/>
      <c r="DU115" s="944"/>
      <c r="DV115" s="946" t="s">
        <v>454</v>
      </c>
      <c r="DW115" s="947"/>
      <c r="DX115" s="947"/>
      <c r="DY115" s="947"/>
      <c r="DZ115" s="948"/>
    </row>
    <row r="116" spans="1:130" s="224" customFormat="1" ht="26.25" customHeight="1" x14ac:dyDescent="0.15">
      <c r="A116" s="940"/>
      <c r="B116" s="941"/>
      <c r="C116" s="949" t="s">
        <v>469</v>
      </c>
      <c r="D116" s="949"/>
      <c r="E116" s="949"/>
      <c r="F116" s="949"/>
      <c r="G116" s="949"/>
      <c r="H116" s="949"/>
      <c r="I116" s="949"/>
      <c r="J116" s="949"/>
      <c r="K116" s="949"/>
      <c r="L116" s="949"/>
      <c r="M116" s="949"/>
      <c r="N116" s="949"/>
      <c r="O116" s="949"/>
      <c r="P116" s="949"/>
      <c r="Q116" s="949"/>
      <c r="R116" s="949"/>
      <c r="S116" s="949"/>
      <c r="T116" s="949"/>
      <c r="U116" s="949"/>
      <c r="V116" s="949"/>
      <c r="W116" s="949"/>
      <c r="X116" s="949"/>
      <c r="Y116" s="949"/>
      <c r="Z116" s="950"/>
      <c r="AA116" s="942" t="s">
        <v>450</v>
      </c>
      <c r="AB116" s="943"/>
      <c r="AC116" s="943"/>
      <c r="AD116" s="943"/>
      <c r="AE116" s="944"/>
      <c r="AF116" s="945" t="s">
        <v>454</v>
      </c>
      <c r="AG116" s="943"/>
      <c r="AH116" s="943"/>
      <c r="AI116" s="943"/>
      <c r="AJ116" s="944"/>
      <c r="AK116" s="945">
        <v>929</v>
      </c>
      <c r="AL116" s="943"/>
      <c r="AM116" s="943"/>
      <c r="AN116" s="943"/>
      <c r="AO116" s="944"/>
      <c r="AP116" s="946">
        <v>0</v>
      </c>
      <c r="AQ116" s="947"/>
      <c r="AR116" s="947"/>
      <c r="AS116" s="947"/>
      <c r="AT116" s="948"/>
      <c r="AU116" s="892"/>
      <c r="AV116" s="893"/>
      <c r="AW116" s="893"/>
      <c r="AX116" s="893"/>
      <c r="AY116" s="893"/>
      <c r="AZ116" s="951" t="s">
        <v>470</v>
      </c>
      <c r="BA116" s="952"/>
      <c r="BB116" s="952"/>
      <c r="BC116" s="952"/>
      <c r="BD116" s="952"/>
      <c r="BE116" s="952"/>
      <c r="BF116" s="952"/>
      <c r="BG116" s="952"/>
      <c r="BH116" s="952"/>
      <c r="BI116" s="952"/>
      <c r="BJ116" s="952"/>
      <c r="BK116" s="952"/>
      <c r="BL116" s="952"/>
      <c r="BM116" s="952"/>
      <c r="BN116" s="952"/>
      <c r="BO116" s="952"/>
      <c r="BP116" s="953"/>
      <c r="BQ116" s="909" t="s">
        <v>450</v>
      </c>
      <c r="BR116" s="910"/>
      <c r="BS116" s="910"/>
      <c r="BT116" s="910"/>
      <c r="BU116" s="910"/>
      <c r="BV116" s="910" t="s">
        <v>450</v>
      </c>
      <c r="BW116" s="910"/>
      <c r="BX116" s="910"/>
      <c r="BY116" s="910"/>
      <c r="BZ116" s="910"/>
      <c r="CA116" s="910" t="s">
        <v>450</v>
      </c>
      <c r="CB116" s="910"/>
      <c r="CC116" s="910"/>
      <c r="CD116" s="910"/>
      <c r="CE116" s="910"/>
      <c r="CF116" s="904" t="s">
        <v>175</v>
      </c>
      <c r="CG116" s="905"/>
      <c r="CH116" s="905"/>
      <c r="CI116" s="905"/>
      <c r="CJ116" s="905"/>
      <c r="CK116" s="932"/>
      <c r="CL116" s="933"/>
      <c r="CM116" s="906" t="s">
        <v>471</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942">
        <v>26566</v>
      </c>
      <c r="DH116" s="943"/>
      <c r="DI116" s="943"/>
      <c r="DJ116" s="943"/>
      <c r="DK116" s="944"/>
      <c r="DL116" s="945">
        <v>17464</v>
      </c>
      <c r="DM116" s="943"/>
      <c r="DN116" s="943"/>
      <c r="DO116" s="943"/>
      <c r="DP116" s="944"/>
      <c r="DQ116" s="945">
        <v>8758</v>
      </c>
      <c r="DR116" s="943"/>
      <c r="DS116" s="943"/>
      <c r="DT116" s="943"/>
      <c r="DU116" s="944"/>
      <c r="DV116" s="946">
        <v>0.1</v>
      </c>
      <c r="DW116" s="947"/>
      <c r="DX116" s="947"/>
      <c r="DY116" s="947"/>
      <c r="DZ116" s="948"/>
    </row>
    <row r="117" spans="1:130" s="224" customFormat="1" ht="26.25" customHeight="1" x14ac:dyDescent="0.15">
      <c r="A117" s="896" t="s">
        <v>188</v>
      </c>
      <c r="B117" s="877"/>
      <c r="C117" s="877"/>
      <c r="D117" s="877"/>
      <c r="E117" s="877"/>
      <c r="F117" s="877"/>
      <c r="G117" s="877"/>
      <c r="H117" s="877"/>
      <c r="I117" s="877"/>
      <c r="J117" s="877"/>
      <c r="K117" s="877"/>
      <c r="L117" s="877"/>
      <c r="M117" s="877"/>
      <c r="N117" s="877"/>
      <c r="O117" s="877"/>
      <c r="P117" s="877"/>
      <c r="Q117" s="877"/>
      <c r="R117" s="877"/>
      <c r="S117" s="877"/>
      <c r="T117" s="877"/>
      <c r="U117" s="877"/>
      <c r="V117" s="877"/>
      <c r="W117" s="877"/>
      <c r="X117" s="877"/>
      <c r="Y117" s="961" t="s">
        <v>472</v>
      </c>
      <c r="Z117" s="878"/>
      <c r="AA117" s="962">
        <v>2708258</v>
      </c>
      <c r="AB117" s="963"/>
      <c r="AC117" s="963"/>
      <c r="AD117" s="963"/>
      <c r="AE117" s="964"/>
      <c r="AF117" s="965">
        <v>2778805</v>
      </c>
      <c r="AG117" s="963"/>
      <c r="AH117" s="963"/>
      <c r="AI117" s="963"/>
      <c r="AJ117" s="964"/>
      <c r="AK117" s="965">
        <v>2830591</v>
      </c>
      <c r="AL117" s="963"/>
      <c r="AM117" s="963"/>
      <c r="AN117" s="963"/>
      <c r="AO117" s="964"/>
      <c r="AP117" s="966"/>
      <c r="AQ117" s="967"/>
      <c r="AR117" s="967"/>
      <c r="AS117" s="967"/>
      <c r="AT117" s="968"/>
      <c r="AU117" s="892"/>
      <c r="AV117" s="893"/>
      <c r="AW117" s="893"/>
      <c r="AX117" s="893"/>
      <c r="AY117" s="893"/>
      <c r="AZ117" s="958" t="s">
        <v>473</v>
      </c>
      <c r="BA117" s="959"/>
      <c r="BB117" s="959"/>
      <c r="BC117" s="959"/>
      <c r="BD117" s="959"/>
      <c r="BE117" s="959"/>
      <c r="BF117" s="959"/>
      <c r="BG117" s="959"/>
      <c r="BH117" s="959"/>
      <c r="BI117" s="959"/>
      <c r="BJ117" s="959"/>
      <c r="BK117" s="959"/>
      <c r="BL117" s="959"/>
      <c r="BM117" s="959"/>
      <c r="BN117" s="959"/>
      <c r="BO117" s="959"/>
      <c r="BP117" s="960"/>
      <c r="BQ117" s="909" t="s">
        <v>450</v>
      </c>
      <c r="BR117" s="910"/>
      <c r="BS117" s="910"/>
      <c r="BT117" s="910"/>
      <c r="BU117" s="910"/>
      <c r="BV117" s="910" t="s">
        <v>450</v>
      </c>
      <c r="BW117" s="910"/>
      <c r="BX117" s="910"/>
      <c r="BY117" s="910"/>
      <c r="BZ117" s="910"/>
      <c r="CA117" s="910" t="s">
        <v>457</v>
      </c>
      <c r="CB117" s="910"/>
      <c r="CC117" s="910"/>
      <c r="CD117" s="910"/>
      <c r="CE117" s="910"/>
      <c r="CF117" s="904" t="s">
        <v>457</v>
      </c>
      <c r="CG117" s="905"/>
      <c r="CH117" s="905"/>
      <c r="CI117" s="905"/>
      <c r="CJ117" s="905"/>
      <c r="CK117" s="932"/>
      <c r="CL117" s="933"/>
      <c r="CM117" s="906" t="s">
        <v>474</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942" t="s">
        <v>457</v>
      </c>
      <c r="DH117" s="943"/>
      <c r="DI117" s="943"/>
      <c r="DJ117" s="943"/>
      <c r="DK117" s="944"/>
      <c r="DL117" s="945" t="s">
        <v>175</v>
      </c>
      <c r="DM117" s="943"/>
      <c r="DN117" s="943"/>
      <c r="DO117" s="943"/>
      <c r="DP117" s="944"/>
      <c r="DQ117" s="945" t="s">
        <v>457</v>
      </c>
      <c r="DR117" s="943"/>
      <c r="DS117" s="943"/>
      <c r="DT117" s="943"/>
      <c r="DU117" s="944"/>
      <c r="DV117" s="946" t="s">
        <v>175</v>
      </c>
      <c r="DW117" s="947"/>
      <c r="DX117" s="947"/>
      <c r="DY117" s="947"/>
      <c r="DZ117" s="948"/>
    </row>
    <row r="118" spans="1:130" s="224" customFormat="1" ht="26.25" customHeight="1" x14ac:dyDescent="0.15">
      <c r="A118" s="896" t="s">
        <v>444</v>
      </c>
      <c r="B118" s="877"/>
      <c r="C118" s="877"/>
      <c r="D118" s="877"/>
      <c r="E118" s="877"/>
      <c r="F118" s="877"/>
      <c r="G118" s="877"/>
      <c r="H118" s="877"/>
      <c r="I118" s="877"/>
      <c r="J118" s="877"/>
      <c r="K118" s="877"/>
      <c r="L118" s="877"/>
      <c r="M118" s="877"/>
      <c r="N118" s="877"/>
      <c r="O118" s="877"/>
      <c r="P118" s="877"/>
      <c r="Q118" s="877"/>
      <c r="R118" s="877"/>
      <c r="S118" s="877"/>
      <c r="T118" s="877"/>
      <c r="U118" s="877"/>
      <c r="V118" s="877"/>
      <c r="W118" s="877"/>
      <c r="X118" s="877"/>
      <c r="Y118" s="877"/>
      <c r="Z118" s="878"/>
      <c r="AA118" s="876" t="s">
        <v>441</v>
      </c>
      <c r="AB118" s="877"/>
      <c r="AC118" s="877"/>
      <c r="AD118" s="877"/>
      <c r="AE118" s="878"/>
      <c r="AF118" s="876" t="s">
        <v>442</v>
      </c>
      <c r="AG118" s="877"/>
      <c r="AH118" s="877"/>
      <c r="AI118" s="877"/>
      <c r="AJ118" s="878"/>
      <c r="AK118" s="876" t="s">
        <v>311</v>
      </c>
      <c r="AL118" s="877"/>
      <c r="AM118" s="877"/>
      <c r="AN118" s="877"/>
      <c r="AO118" s="878"/>
      <c r="AP118" s="954" t="s">
        <v>443</v>
      </c>
      <c r="AQ118" s="955"/>
      <c r="AR118" s="955"/>
      <c r="AS118" s="955"/>
      <c r="AT118" s="956"/>
      <c r="AU118" s="892"/>
      <c r="AV118" s="893"/>
      <c r="AW118" s="893"/>
      <c r="AX118" s="893"/>
      <c r="AY118" s="893"/>
      <c r="AZ118" s="957" t="s">
        <v>475</v>
      </c>
      <c r="BA118" s="949"/>
      <c r="BB118" s="949"/>
      <c r="BC118" s="949"/>
      <c r="BD118" s="949"/>
      <c r="BE118" s="949"/>
      <c r="BF118" s="949"/>
      <c r="BG118" s="949"/>
      <c r="BH118" s="949"/>
      <c r="BI118" s="949"/>
      <c r="BJ118" s="949"/>
      <c r="BK118" s="949"/>
      <c r="BL118" s="949"/>
      <c r="BM118" s="949"/>
      <c r="BN118" s="949"/>
      <c r="BO118" s="949"/>
      <c r="BP118" s="950"/>
      <c r="BQ118" s="983" t="s">
        <v>175</v>
      </c>
      <c r="BR118" s="984"/>
      <c r="BS118" s="984"/>
      <c r="BT118" s="984"/>
      <c r="BU118" s="984"/>
      <c r="BV118" s="984" t="s">
        <v>454</v>
      </c>
      <c r="BW118" s="984"/>
      <c r="BX118" s="984"/>
      <c r="BY118" s="984"/>
      <c r="BZ118" s="984"/>
      <c r="CA118" s="984" t="s">
        <v>175</v>
      </c>
      <c r="CB118" s="984"/>
      <c r="CC118" s="984"/>
      <c r="CD118" s="984"/>
      <c r="CE118" s="984"/>
      <c r="CF118" s="904" t="s">
        <v>457</v>
      </c>
      <c r="CG118" s="905"/>
      <c r="CH118" s="905"/>
      <c r="CI118" s="905"/>
      <c r="CJ118" s="905"/>
      <c r="CK118" s="932"/>
      <c r="CL118" s="933"/>
      <c r="CM118" s="906" t="s">
        <v>476</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942" t="s">
        <v>454</v>
      </c>
      <c r="DH118" s="943"/>
      <c r="DI118" s="943"/>
      <c r="DJ118" s="943"/>
      <c r="DK118" s="944"/>
      <c r="DL118" s="945" t="s">
        <v>457</v>
      </c>
      <c r="DM118" s="943"/>
      <c r="DN118" s="943"/>
      <c r="DO118" s="943"/>
      <c r="DP118" s="944"/>
      <c r="DQ118" s="945" t="s">
        <v>457</v>
      </c>
      <c r="DR118" s="943"/>
      <c r="DS118" s="943"/>
      <c r="DT118" s="943"/>
      <c r="DU118" s="944"/>
      <c r="DV118" s="946" t="s">
        <v>454</v>
      </c>
      <c r="DW118" s="947"/>
      <c r="DX118" s="947"/>
      <c r="DY118" s="947"/>
      <c r="DZ118" s="948"/>
    </row>
    <row r="119" spans="1:130" s="224" customFormat="1" ht="26.25" customHeight="1" x14ac:dyDescent="0.15">
      <c r="A119" s="1046" t="s">
        <v>447</v>
      </c>
      <c r="B119" s="931"/>
      <c r="C119" s="913" t="s">
        <v>448</v>
      </c>
      <c r="D119" s="881"/>
      <c r="E119" s="881"/>
      <c r="F119" s="881"/>
      <c r="G119" s="881"/>
      <c r="H119" s="881"/>
      <c r="I119" s="881"/>
      <c r="J119" s="881"/>
      <c r="K119" s="881"/>
      <c r="L119" s="881"/>
      <c r="M119" s="881"/>
      <c r="N119" s="881"/>
      <c r="O119" s="881"/>
      <c r="P119" s="881"/>
      <c r="Q119" s="881"/>
      <c r="R119" s="881"/>
      <c r="S119" s="881"/>
      <c r="T119" s="881"/>
      <c r="U119" s="881"/>
      <c r="V119" s="881"/>
      <c r="W119" s="881"/>
      <c r="X119" s="881"/>
      <c r="Y119" s="881"/>
      <c r="Z119" s="882"/>
      <c r="AA119" s="883" t="s">
        <v>175</v>
      </c>
      <c r="AB119" s="884"/>
      <c r="AC119" s="884"/>
      <c r="AD119" s="884"/>
      <c r="AE119" s="885"/>
      <c r="AF119" s="886" t="s">
        <v>477</v>
      </c>
      <c r="AG119" s="884"/>
      <c r="AH119" s="884"/>
      <c r="AI119" s="884"/>
      <c r="AJ119" s="885"/>
      <c r="AK119" s="886" t="s">
        <v>457</v>
      </c>
      <c r="AL119" s="884"/>
      <c r="AM119" s="884"/>
      <c r="AN119" s="884"/>
      <c r="AO119" s="885"/>
      <c r="AP119" s="887" t="s">
        <v>175</v>
      </c>
      <c r="AQ119" s="888"/>
      <c r="AR119" s="888"/>
      <c r="AS119" s="888"/>
      <c r="AT119" s="889"/>
      <c r="AU119" s="894"/>
      <c r="AV119" s="895"/>
      <c r="AW119" s="895"/>
      <c r="AX119" s="895"/>
      <c r="AY119" s="895"/>
      <c r="AZ119" s="247" t="s">
        <v>188</v>
      </c>
      <c r="BA119" s="247"/>
      <c r="BB119" s="247"/>
      <c r="BC119" s="247"/>
      <c r="BD119" s="247"/>
      <c r="BE119" s="247"/>
      <c r="BF119" s="247"/>
      <c r="BG119" s="247"/>
      <c r="BH119" s="247"/>
      <c r="BI119" s="247"/>
      <c r="BJ119" s="247"/>
      <c r="BK119" s="247"/>
      <c r="BL119" s="247"/>
      <c r="BM119" s="247"/>
      <c r="BN119" s="247"/>
      <c r="BO119" s="961" t="s">
        <v>478</v>
      </c>
      <c r="BP119" s="989"/>
      <c r="BQ119" s="983">
        <v>34668245</v>
      </c>
      <c r="BR119" s="984"/>
      <c r="BS119" s="984"/>
      <c r="BT119" s="984"/>
      <c r="BU119" s="984"/>
      <c r="BV119" s="984">
        <v>34203653</v>
      </c>
      <c r="BW119" s="984"/>
      <c r="BX119" s="984"/>
      <c r="BY119" s="984"/>
      <c r="BZ119" s="984"/>
      <c r="CA119" s="984">
        <v>33155461</v>
      </c>
      <c r="CB119" s="984"/>
      <c r="CC119" s="984"/>
      <c r="CD119" s="984"/>
      <c r="CE119" s="984"/>
      <c r="CF119" s="985"/>
      <c r="CG119" s="986"/>
      <c r="CH119" s="986"/>
      <c r="CI119" s="986"/>
      <c r="CJ119" s="987"/>
      <c r="CK119" s="934"/>
      <c r="CL119" s="935"/>
      <c r="CM119" s="957" t="s">
        <v>479</v>
      </c>
      <c r="CN119" s="949"/>
      <c r="CO119" s="949"/>
      <c r="CP119" s="949"/>
      <c r="CQ119" s="949"/>
      <c r="CR119" s="949"/>
      <c r="CS119" s="949"/>
      <c r="CT119" s="949"/>
      <c r="CU119" s="949"/>
      <c r="CV119" s="949"/>
      <c r="CW119" s="949"/>
      <c r="CX119" s="949"/>
      <c r="CY119" s="949"/>
      <c r="CZ119" s="949"/>
      <c r="DA119" s="949"/>
      <c r="DB119" s="949"/>
      <c r="DC119" s="949"/>
      <c r="DD119" s="949"/>
      <c r="DE119" s="949"/>
      <c r="DF119" s="950"/>
      <c r="DG119" s="988">
        <v>80103</v>
      </c>
      <c r="DH119" s="970"/>
      <c r="DI119" s="970"/>
      <c r="DJ119" s="970"/>
      <c r="DK119" s="971"/>
      <c r="DL119" s="969">
        <v>143216</v>
      </c>
      <c r="DM119" s="970"/>
      <c r="DN119" s="970"/>
      <c r="DO119" s="970"/>
      <c r="DP119" s="971"/>
      <c r="DQ119" s="969">
        <v>121396</v>
      </c>
      <c r="DR119" s="970"/>
      <c r="DS119" s="970"/>
      <c r="DT119" s="970"/>
      <c r="DU119" s="971"/>
      <c r="DV119" s="972">
        <v>1.5</v>
      </c>
      <c r="DW119" s="973"/>
      <c r="DX119" s="973"/>
      <c r="DY119" s="973"/>
      <c r="DZ119" s="974"/>
    </row>
    <row r="120" spans="1:130" s="224" customFormat="1" ht="26.25" customHeight="1" x14ac:dyDescent="0.15">
      <c r="A120" s="1047"/>
      <c r="B120" s="933"/>
      <c r="C120" s="906" t="s">
        <v>453</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942" t="s">
        <v>454</v>
      </c>
      <c r="AB120" s="943"/>
      <c r="AC120" s="943"/>
      <c r="AD120" s="943"/>
      <c r="AE120" s="944"/>
      <c r="AF120" s="945" t="s">
        <v>454</v>
      </c>
      <c r="AG120" s="943"/>
      <c r="AH120" s="943"/>
      <c r="AI120" s="943"/>
      <c r="AJ120" s="944"/>
      <c r="AK120" s="945" t="s">
        <v>454</v>
      </c>
      <c r="AL120" s="943"/>
      <c r="AM120" s="943"/>
      <c r="AN120" s="943"/>
      <c r="AO120" s="944"/>
      <c r="AP120" s="946" t="s">
        <v>450</v>
      </c>
      <c r="AQ120" s="947"/>
      <c r="AR120" s="947"/>
      <c r="AS120" s="947"/>
      <c r="AT120" s="948"/>
      <c r="AU120" s="975" t="s">
        <v>480</v>
      </c>
      <c r="AV120" s="976"/>
      <c r="AW120" s="976"/>
      <c r="AX120" s="976"/>
      <c r="AY120" s="977"/>
      <c r="AZ120" s="913" t="s">
        <v>481</v>
      </c>
      <c r="BA120" s="881"/>
      <c r="BB120" s="881"/>
      <c r="BC120" s="881"/>
      <c r="BD120" s="881"/>
      <c r="BE120" s="881"/>
      <c r="BF120" s="881"/>
      <c r="BG120" s="881"/>
      <c r="BH120" s="881"/>
      <c r="BI120" s="881"/>
      <c r="BJ120" s="881"/>
      <c r="BK120" s="881"/>
      <c r="BL120" s="881"/>
      <c r="BM120" s="881"/>
      <c r="BN120" s="881"/>
      <c r="BO120" s="881"/>
      <c r="BP120" s="882"/>
      <c r="BQ120" s="914">
        <v>1507626</v>
      </c>
      <c r="BR120" s="915"/>
      <c r="BS120" s="915"/>
      <c r="BT120" s="915"/>
      <c r="BU120" s="915"/>
      <c r="BV120" s="915">
        <v>2616698</v>
      </c>
      <c r="BW120" s="915"/>
      <c r="BX120" s="915"/>
      <c r="BY120" s="915"/>
      <c r="BZ120" s="915"/>
      <c r="CA120" s="915">
        <v>3323053</v>
      </c>
      <c r="CB120" s="915"/>
      <c r="CC120" s="915"/>
      <c r="CD120" s="915"/>
      <c r="CE120" s="915"/>
      <c r="CF120" s="928">
        <v>42.4</v>
      </c>
      <c r="CG120" s="929"/>
      <c r="CH120" s="929"/>
      <c r="CI120" s="929"/>
      <c r="CJ120" s="929"/>
      <c r="CK120" s="990" t="s">
        <v>482</v>
      </c>
      <c r="CL120" s="991"/>
      <c r="CM120" s="991"/>
      <c r="CN120" s="991"/>
      <c r="CO120" s="992"/>
      <c r="CP120" s="998" t="s">
        <v>483</v>
      </c>
      <c r="CQ120" s="999"/>
      <c r="CR120" s="999"/>
      <c r="CS120" s="999"/>
      <c r="CT120" s="999"/>
      <c r="CU120" s="999"/>
      <c r="CV120" s="999"/>
      <c r="CW120" s="999"/>
      <c r="CX120" s="999"/>
      <c r="CY120" s="999"/>
      <c r="CZ120" s="999"/>
      <c r="DA120" s="999"/>
      <c r="DB120" s="999"/>
      <c r="DC120" s="999"/>
      <c r="DD120" s="999"/>
      <c r="DE120" s="999"/>
      <c r="DF120" s="1000"/>
      <c r="DG120" s="914">
        <v>6363043</v>
      </c>
      <c r="DH120" s="915"/>
      <c r="DI120" s="915"/>
      <c r="DJ120" s="915"/>
      <c r="DK120" s="915"/>
      <c r="DL120" s="915">
        <v>6157315</v>
      </c>
      <c r="DM120" s="915"/>
      <c r="DN120" s="915"/>
      <c r="DO120" s="915"/>
      <c r="DP120" s="915"/>
      <c r="DQ120" s="915">
        <v>5813474</v>
      </c>
      <c r="DR120" s="915"/>
      <c r="DS120" s="915"/>
      <c r="DT120" s="915"/>
      <c r="DU120" s="915"/>
      <c r="DV120" s="916">
        <v>74.099999999999994</v>
      </c>
      <c r="DW120" s="916"/>
      <c r="DX120" s="916"/>
      <c r="DY120" s="916"/>
      <c r="DZ120" s="917"/>
    </row>
    <row r="121" spans="1:130" s="224" customFormat="1" ht="26.25" customHeight="1" x14ac:dyDescent="0.15">
      <c r="A121" s="1047"/>
      <c r="B121" s="933"/>
      <c r="C121" s="958" t="s">
        <v>484</v>
      </c>
      <c r="D121" s="959"/>
      <c r="E121" s="959"/>
      <c r="F121" s="959"/>
      <c r="G121" s="959"/>
      <c r="H121" s="959"/>
      <c r="I121" s="959"/>
      <c r="J121" s="959"/>
      <c r="K121" s="959"/>
      <c r="L121" s="959"/>
      <c r="M121" s="959"/>
      <c r="N121" s="959"/>
      <c r="O121" s="959"/>
      <c r="P121" s="959"/>
      <c r="Q121" s="959"/>
      <c r="R121" s="959"/>
      <c r="S121" s="959"/>
      <c r="T121" s="959"/>
      <c r="U121" s="959"/>
      <c r="V121" s="959"/>
      <c r="W121" s="959"/>
      <c r="X121" s="959"/>
      <c r="Y121" s="959"/>
      <c r="Z121" s="960"/>
      <c r="AA121" s="942" t="s">
        <v>454</v>
      </c>
      <c r="AB121" s="943"/>
      <c r="AC121" s="943"/>
      <c r="AD121" s="943"/>
      <c r="AE121" s="944"/>
      <c r="AF121" s="945" t="s">
        <v>454</v>
      </c>
      <c r="AG121" s="943"/>
      <c r="AH121" s="943"/>
      <c r="AI121" s="943"/>
      <c r="AJ121" s="944"/>
      <c r="AK121" s="945" t="s">
        <v>454</v>
      </c>
      <c r="AL121" s="943"/>
      <c r="AM121" s="943"/>
      <c r="AN121" s="943"/>
      <c r="AO121" s="944"/>
      <c r="AP121" s="946" t="s">
        <v>175</v>
      </c>
      <c r="AQ121" s="947"/>
      <c r="AR121" s="947"/>
      <c r="AS121" s="947"/>
      <c r="AT121" s="948"/>
      <c r="AU121" s="978"/>
      <c r="AV121" s="979"/>
      <c r="AW121" s="979"/>
      <c r="AX121" s="979"/>
      <c r="AY121" s="980"/>
      <c r="AZ121" s="906" t="s">
        <v>485</v>
      </c>
      <c r="BA121" s="907"/>
      <c r="BB121" s="907"/>
      <c r="BC121" s="907"/>
      <c r="BD121" s="907"/>
      <c r="BE121" s="907"/>
      <c r="BF121" s="907"/>
      <c r="BG121" s="907"/>
      <c r="BH121" s="907"/>
      <c r="BI121" s="907"/>
      <c r="BJ121" s="907"/>
      <c r="BK121" s="907"/>
      <c r="BL121" s="907"/>
      <c r="BM121" s="907"/>
      <c r="BN121" s="907"/>
      <c r="BO121" s="907"/>
      <c r="BP121" s="908"/>
      <c r="BQ121" s="909">
        <v>437479</v>
      </c>
      <c r="BR121" s="910"/>
      <c r="BS121" s="910"/>
      <c r="BT121" s="910"/>
      <c r="BU121" s="910"/>
      <c r="BV121" s="910">
        <v>351278</v>
      </c>
      <c r="BW121" s="910"/>
      <c r="BX121" s="910"/>
      <c r="BY121" s="910"/>
      <c r="BZ121" s="910"/>
      <c r="CA121" s="910">
        <v>320650</v>
      </c>
      <c r="CB121" s="910"/>
      <c r="CC121" s="910"/>
      <c r="CD121" s="910"/>
      <c r="CE121" s="910"/>
      <c r="CF121" s="904">
        <v>4.0999999999999996</v>
      </c>
      <c r="CG121" s="905"/>
      <c r="CH121" s="905"/>
      <c r="CI121" s="905"/>
      <c r="CJ121" s="905"/>
      <c r="CK121" s="993"/>
      <c r="CL121" s="994"/>
      <c r="CM121" s="994"/>
      <c r="CN121" s="994"/>
      <c r="CO121" s="995"/>
      <c r="CP121" s="1003" t="s">
        <v>486</v>
      </c>
      <c r="CQ121" s="1004"/>
      <c r="CR121" s="1004"/>
      <c r="CS121" s="1004"/>
      <c r="CT121" s="1004"/>
      <c r="CU121" s="1004"/>
      <c r="CV121" s="1004"/>
      <c r="CW121" s="1004"/>
      <c r="CX121" s="1004"/>
      <c r="CY121" s="1004"/>
      <c r="CZ121" s="1004"/>
      <c r="DA121" s="1004"/>
      <c r="DB121" s="1004"/>
      <c r="DC121" s="1004"/>
      <c r="DD121" s="1004"/>
      <c r="DE121" s="1004"/>
      <c r="DF121" s="1005"/>
      <c r="DG121" s="909">
        <v>4153028</v>
      </c>
      <c r="DH121" s="910"/>
      <c r="DI121" s="910"/>
      <c r="DJ121" s="910"/>
      <c r="DK121" s="910"/>
      <c r="DL121" s="910">
        <v>4063883</v>
      </c>
      <c r="DM121" s="910"/>
      <c r="DN121" s="910"/>
      <c r="DO121" s="910"/>
      <c r="DP121" s="910"/>
      <c r="DQ121" s="910">
        <v>3916561</v>
      </c>
      <c r="DR121" s="910"/>
      <c r="DS121" s="910"/>
      <c r="DT121" s="910"/>
      <c r="DU121" s="910"/>
      <c r="DV121" s="911">
        <v>49.9</v>
      </c>
      <c r="DW121" s="911"/>
      <c r="DX121" s="911"/>
      <c r="DY121" s="911"/>
      <c r="DZ121" s="912"/>
    </row>
    <row r="122" spans="1:130" s="224" customFormat="1" ht="26.25" customHeight="1" x14ac:dyDescent="0.15">
      <c r="A122" s="1047"/>
      <c r="B122" s="933"/>
      <c r="C122" s="906" t="s">
        <v>465</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942" t="s">
        <v>454</v>
      </c>
      <c r="AB122" s="943"/>
      <c r="AC122" s="943"/>
      <c r="AD122" s="943"/>
      <c r="AE122" s="944"/>
      <c r="AF122" s="945" t="s">
        <v>450</v>
      </c>
      <c r="AG122" s="943"/>
      <c r="AH122" s="943"/>
      <c r="AI122" s="943"/>
      <c r="AJ122" s="944"/>
      <c r="AK122" s="945" t="s">
        <v>175</v>
      </c>
      <c r="AL122" s="943"/>
      <c r="AM122" s="943"/>
      <c r="AN122" s="943"/>
      <c r="AO122" s="944"/>
      <c r="AP122" s="946" t="s">
        <v>175</v>
      </c>
      <c r="AQ122" s="947"/>
      <c r="AR122" s="947"/>
      <c r="AS122" s="947"/>
      <c r="AT122" s="948"/>
      <c r="AU122" s="978"/>
      <c r="AV122" s="979"/>
      <c r="AW122" s="979"/>
      <c r="AX122" s="979"/>
      <c r="AY122" s="980"/>
      <c r="AZ122" s="957" t="s">
        <v>487</v>
      </c>
      <c r="BA122" s="949"/>
      <c r="BB122" s="949"/>
      <c r="BC122" s="949"/>
      <c r="BD122" s="949"/>
      <c r="BE122" s="949"/>
      <c r="BF122" s="949"/>
      <c r="BG122" s="949"/>
      <c r="BH122" s="949"/>
      <c r="BI122" s="949"/>
      <c r="BJ122" s="949"/>
      <c r="BK122" s="949"/>
      <c r="BL122" s="949"/>
      <c r="BM122" s="949"/>
      <c r="BN122" s="949"/>
      <c r="BO122" s="949"/>
      <c r="BP122" s="950"/>
      <c r="BQ122" s="983">
        <v>20540911</v>
      </c>
      <c r="BR122" s="984"/>
      <c r="BS122" s="984"/>
      <c r="BT122" s="984"/>
      <c r="BU122" s="984"/>
      <c r="BV122" s="984">
        <v>20762329</v>
      </c>
      <c r="BW122" s="984"/>
      <c r="BX122" s="984"/>
      <c r="BY122" s="984"/>
      <c r="BZ122" s="984"/>
      <c r="CA122" s="984">
        <v>19780794</v>
      </c>
      <c r="CB122" s="984"/>
      <c r="CC122" s="984"/>
      <c r="CD122" s="984"/>
      <c r="CE122" s="984"/>
      <c r="CF122" s="1001">
        <v>252.1</v>
      </c>
      <c r="CG122" s="1002"/>
      <c r="CH122" s="1002"/>
      <c r="CI122" s="1002"/>
      <c r="CJ122" s="1002"/>
      <c r="CK122" s="993"/>
      <c r="CL122" s="994"/>
      <c r="CM122" s="994"/>
      <c r="CN122" s="994"/>
      <c r="CO122" s="995"/>
      <c r="CP122" s="1003" t="s">
        <v>488</v>
      </c>
      <c r="CQ122" s="1004"/>
      <c r="CR122" s="1004"/>
      <c r="CS122" s="1004"/>
      <c r="CT122" s="1004"/>
      <c r="CU122" s="1004"/>
      <c r="CV122" s="1004"/>
      <c r="CW122" s="1004"/>
      <c r="CX122" s="1004"/>
      <c r="CY122" s="1004"/>
      <c r="CZ122" s="1004"/>
      <c r="DA122" s="1004"/>
      <c r="DB122" s="1004"/>
      <c r="DC122" s="1004"/>
      <c r="DD122" s="1004"/>
      <c r="DE122" s="1004"/>
      <c r="DF122" s="1005"/>
      <c r="DG122" s="909">
        <v>193228</v>
      </c>
      <c r="DH122" s="910"/>
      <c r="DI122" s="910"/>
      <c r="DJ122" s="910"/>
      <c r="DK122" s="910"/>
      <c r="DL122" s="910">
        <v>162011</v>
      </c>
      <c r="DM122" s="910"/>
      <c r="DN122" s="910"/>
      <c r="DO122" s="910"/>
      <c r="DP122" s="910"/>
      <c r="DQ122" s="910">
        <v>129331</v>
      </c>
      <c r="DR122" s="910"/>
      <c r="DS122" s="910"/>
      <c r="DT122" s="910"/>
      <c r="DU122" s="910"/>
      <c r="DV122" s="911">
        <v>1.6</v>
      </c>
      <c r="DW122" s="911"/>
      <c r="DX122" s="911"/>
      <c r="DY122" s="911"/>
      <c r="DZ122" s="912"/>
    </row>
    <row r="123" spans="1:130" s="224" customFormat="1" ht="26.25" customHeight="1" x14ac:dyDescent="0.15">
      <c r="A123" s="1047"/>
      <c r="B123" s="933"/>
      <c r="C123" s="906" t="s">
        <v>471</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942">
        <v>9503</v>
      </c>
      <c r="AB123" s="943"/>
      <c r="AC123" s="943"/>
      <c r="AD123" s="943"/>
      <c r="AE123" s="944"/>
      <c r="AF123" s="945">
        <v>6103</v>
      </c>
      <c r="AG123" s="943"/>
      <c r="AH123" s="943"/>
      <c r="AI123" s="943"/>
      <c r="AJ123" s="944"/>
      <c r="AK123" s="945">
        <v>3523</v>
      </c>
      <c r="AL123" s="943"/>
      <c r="AM123" s="943"/>
      <c r="AN123" s="943"/>
      <c r="AO123" s="944"/>
      <c r="AP123" s="946">
        <v>0</v>
      </c>
      <c r="AQ123" s="947"/>
      <c r="AR123" s="947"/>
      <c r="AS123" s="947"/>
      <c r="AT123" s="948"/>
      <c r="AU123" s="981"/>
      <c r="AV123" s="982"/>
      <c r="AW123" s="982"/>
      <c r="AX123" s="982"/>
      <c r="AY123" s="982"/>
      <c r="AZ123" s="247" t="s">
        <v>188</v>
      </c>
      <c r="BA123" s="247"/>
      <c r="BB123" s="247"/>
      <c r="BC123" s="247"/>
      <c r="BD123" s="247"/>
      <c r="BE123" s="247"/>
      <c r="BF123" s="247"/>
      <c r="BG123" s="247"/>
      <c r="BH123" s="247"/>
      <c r="BI123" s="247"/>
      <c r="BJ123" s="247"/>
      <c r="BK123" s="247"/>
      <c r="BL123" s="247"/>
      <c r="BM123" s="247"/>
      <c r="BN123" s="247"/>
      <c r="BO123" s="961" t="s">
        <v>489</v>
      </c>
      <c r="BP123" s="989"/>
      <c r="BQ123" s="1019">
        <v>22486016</v>
      </c>
      <c r="BR123" s="1020"/>
      <c r="BS123" s="1020"/>
      <c r="BT123" s="1020"/>
      <c r="BU123" s="1020"/>
      <c r="BV123" s="1020">
        <v>23730305</v>
      </c>
      <c r="BW123" s="1020"/>
      <c r="BX123" s="1020"/>
      <c r="BY123" s="1020"/>
      <c r="BZ123" s="1020"/>
      <c r="CA123" s="1020">
        <v>23424497</v>
      </c>
      <c r="CB123" s="1020"/>
      <c r="CC123" s="1020"/>
      <c r="CD123" s="1020"/>
      <c r="CE123" s="1020"/>
      <c r="CF123" s="985"/>
      <c r="CG123" s="986"/>
      <c r="CH123" s="986"/>
      <c r="CI123" s="986"/>
      <c r="CJ123" s="987"/>
      <c r="CK123" s="993"/>
      <c r="CL123" s="994"/>
      <c r="CM123" s="994"/>
      <c r="CN123" s="994"/>
      <c r="CO123" s="995"/>
      <c r="CP123" s="1003" t="s">
        <v>490</v>
      </c>
      <c r="CQ123" s="1004"/>
      <c r="CR123" s="1004"/>
      <c r="CS123" s="1004"/>
      <c r="CT123" s="1004"/>
      <c r="CU123" s="1004"/>
      <c r="CV123" s="1004"/>
      <c r="CW123" s="1004"/>
      <c r="CX123" s="1004"/>
      <c r="CY123" s="1004"/>
      <c r="CZ123" s="1004"/>
      <c r="DA123" s="1004"/>
      <c r="DB123" s="1004"/>
      <c r="DC123" s="1004"/>
      <c r="DD123" s="1004"/>
      <c r="DE123" s="1004"/>
      <c r="DF123" s="1005"/>
      <c r="DG123" s="942">
        <v>84000</v>
      </c>
      <c r="DH123" s="943"/>
      <c r="DI123" s="943"/>
      <c r="DJ123" s="943"/>
      <c r="DK123" s="944"/>
      <c r="DL123" s="945">
        <v>78000</v>
      </c>
      <c r="DM123" s="943"/>
      <c r="DN123" s="943"/>
      <c r="DO123" s="943"/>
      <c r="DP123" s="944"/>
      <c r="DQ123" s="945">
        <v>72000</v>
      </c>
      <c r="DR123" s="943"/>
      <c r="DS123" s="943"/>
      <c r="DT123" s="943"/>
      <c r="DU123" s="944"/>
      <c r="DV123" s="946">
        <v>0.9</v>
      </c>
      <c r="DW123" s="947"/>
      <c r="DX123" s="947"/>
      <c r="DY123" s="947"/>
      <c r="DZ123" s="948"/>
    </row>
    <row r="124" spans="1:130" s="224" customFormat="1" ht="26.25" customHeight="1" thickBot="1" x14ac:dyDescent="0.2">
      <c r="A124" s="1047"/>
      <c r="B124" s="933"/>
      <c r="C124" s="906" t="s">
        <v>474</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942" t="s">
        <v>175</v>
      </c>
      <c r="AB124" s="943"/>
      <c r="AC124" s="943"/>
      <c r="AD124" s="943"/>
      <c r="AE124" s="944"/>
      <c r="AF124" s="945" t="s">
        <v>175</v>
      </c>
      <c r="AG124" s="943"/>
      <c r="AH124" s="943"/>
      <c r="AI124" s="943"/>
      <c r="AJ124" s="944"/>
      <c r="AK124" s="945" t="s">
        <v>175</v>
      </c>
      <c r="AL124" s="943"/>
      <c r="AM124" s="943"/>
      <c r="AN124" s="943"/>
      <c r="AO124" s="944"/>
      <c r="AP124" s="946" t="s">
        <v>454</v>
      </c>
      <c r="AQ124" s="947"/>
      <c r="AR124" s="947"/>
      <c r="AS124" s="947"/>
      <c r="AT124" s="948"/>
      <c r="AU124" s="1015" t="s">
        <v>491</v>
      </c>
      <c r="AV124" s="1016"/>
      <c r="AW124" s="1016"/>
      <c r="AX124" s="1016"/>
      <c r="AY124" s="1016"/>
      <c r="AZ124" s="1016"/>
      <c r="BA124" s="1016"/>
      <c r="BB124" s="1016"/>
      <c r="BC124" s="1016"/>
      <c r="BD124" s="1016"/>
      <c r="BE124" s="1016"/>
      <c r="BF124" s="1016"/>
      <c r="BG124" s="1016"/>
      <c r="BH124" s="1016"/>
      <c r="BI124" s="1016"/>
      <c r="BJ124" s="1016"/>
      <c r="BK124" s="1016"/>
      <c r="BL124" s="1016"/>
      <c r="BM124" s="1016"/>
      <c r="BN124" s="1016"/>
      <c r="BO124" s="1016"/>
      <c r="BP124" s="1017"/>
      <c r="BQ124" s="1018">
        <v>156.30000000000001</v>
      </c>
      <c r="BR124" s="1011"/>
      <c r="BS124" s="1011"/>
      <c r="BT124" s="1011"/>
      <c r="BU124" s="1011"/>
      <c r="BV124" s="1011">
        <v>127.8</v>
      </c>
      <c r="BW124" s="1011"/>
      <c r="BX124" s="1011"/>
      <c r="BY124" s="1011"/>
      <c r="BZ124" s="1011"/>
      <c r="CA124" s="1011">
        <v>124</v>
      </c>
      <c r="CB124" s="1011"/>
      <c r="CC124" s="1011"/>
      <c r="CD124" s="1011"/>
      <c r="CE124" s="1011"/>
      <c r="CF124" s="1012"/>
      <c r="CG124" s="1013"/>
      <c r="CH124" s="1013"/>
      <c r="CI124" s="1013"/>
      <c r="CJ124" s="1014"/>
      <c r="CK124" s="996"/>
      <c r="CL124" s="996"/>
      <c r="CM124" s="996"/>
      <c r="CN124" s="996"/>
      <c r="CO124" s="997"/>
      <c r="CP124" s="1003" t="s">
        <v>492</v>
      </c>
      <c r="CQ124" s="1004"/>
      <c r="CR124" s="1004"/>
      <c r="CS124" s="1004"/>
      <c r="CT124" s="1004"/>
      <c r="CU124" s="1004"/>
      <c r="CV124" s="1004"/>
      <c r="CW124" s="1004"/>
      <c r="CX124" s="1004"/>
      <c r="CY124" s="1004"/>
      <c r="CZ124" s="1004"/>
      <c r="DA124" s="1004"/>
      <c r="DB124" s="1004"/>
      <c r="DC124" s="1004"/>
      <c r="DD124" s="1004"/>
      <c r="DE124" s="1004"/>
      <c r="DF124" s="1005"/>
      <c r="DG124" s="988">
        <v>8580</v>
      </c>
      <c r="DH124" s="970"/>
      <c r="DI124" s="970"/>
      <c r="DJ124" s="970"/>
      <c r="DK124" s="971"/>
      <c r="DL124" s="969">
        <v>8024</v>
      </c>
      <c r="DM124" s="970"/>
      <c r="DN124" s="970"/>
      <c r="DO124" s="970"/>
      <c r="DP124" s="971"/>
      <c r="DQ124" s="969">
        <v>6648</v>
      </c>
      <c r="DR124" s="970"/>
      <c r="DS124" s="970"/>
      <c r="DT124" s="970"/>
      <c r="DU124" s="971"/>
      <c r="DV124" s="972">
        <v>0.1</v>
      </c>
      <c r="DW124" s="973"/>
      <c r="DX124" s="973"/>
      <c r="DY124" s="973"/>
      <c r="DZ124" s="974"/>
    </row>
    <row r="125" spans="1:130" s="224" customFormat="1" ht="26.25" customHeight="1" x14ac:dyDescent="0.15">
      <c r="A125" s="1047"/>
      <c r="B125" s="933"/>
      <c r="C125" s="906" t="s">
        <v>476</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942" t="s">
        <v>477</v>
      </c>
      <c r="AB125" s="943"/>
      <c r="AC125" s="943"/>
      <c r="AD125" s="943"/>
      <c r="AE125" s="944"/>
      <c r="AF125" s="945" t="s">
        <v>449</v>
      </c>
      <c r="AG125" s="943"/>
      <c r="AH125" s="943"/>
      <c r="AI125" s="943"/>
      <c r="AJ125" s="944"/>
      <c r="AK125" s="945" t="s">
        <v>457</v>
      </c>
      <c r="AL125" s="943"/>
      <c r="AM125" s="943"/>
      <c r="AN125" s="943"/>
      <c r="AO125" s="944"/>
      <c r="AP125" s="946" t="s">
        <v>175</v>
      </c>
      <c r="AQ125" s="947"/>
      <c r="AR125" s="947"/>
      <c r="AS125" s="947"/>
      <c r="AT125" s="948"/>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6" t="s">
        <v>493</v>
      </c>
      <c r="CL125" s="991"/>
      <c r="CM125" s="991"/>
      <c r="CN125" s="991"/>
      <c r="CO125" s="992"/>
      <c r="CP125" s="913" t="s">
        <v>494</v>
      </c>
      <c r="CQ125" s="881"/>
      <c r="CR125" s="881"/>
      <c r="CS125" s="881"/>
      <c r="CT125" s="881"/>
      <c r="CU125" s="881"/>
      <c r="CV125" s="881"/>
      <c r="CW125" s="881"/>
      <c r="CX125" s="881"/>
      <c r="CY125" s="881"/>
      <c r="CZ125" s="881"/>
      <c r="DA125" s="881"/>
      <c r="DB125" s="881"/>
      <c r="DC125" s="881"/>
      <c r="DD125" s="881"/>
      <c r="DE125" s="881"/>
      <c r="DF125" s="882"/>
      <c r="DG125" s="914" t="s">
        <v>175</v>
      </c>
      <c r="DH125" s="915"/>
      <c r="DI125" s="915"/>
      <c r="DJ125" s="915"/>
      <c r="DK125" s="915"/>
      <c r="DL125" s="915" t="s">
        <v>495</v>
      </c>
      <c r="DM125" s="915"/>
      <c r="DN125" s="915"/>
      <c r="DO125" s="915"/>
      <c r="DP125" s="915"/>
      <c r="DQ125" s="915" t="s">
        <v>457</v>
      </c>
      <c r="DR125" s="915"/>
      <c r="DS125" s="915"/>
      <c r="DT125" s="915"/>
      <c r="DU125" s="915"/>
      <c r="DV125" s="916" t="s">
        <v>449</v>
      </c>
      <c r="DW125" s="916"/>
      <c r="DX125" s="916"/>
      <c r="DY125" s="916"/>
      <c r="DZ125" s="917"/>
    </row>
    <row r="126" spans="1:130" s="224" customFormat="1" ht="26.25" customHeight="1" thickBot="1" x14ac:dyDescent="0.2">
      <c r="A126" s="1047"/>
      <c r="B126" s="933"/>
      <c r="C126" s="906" t="s">
        <v>479</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942">
        <v>9110</v>
      </c>
      <c r="AB126" s="943"/>
      <c r="AC126" s="943"/>
      <c r="AD126" s="943"/>
      <c r="AE126" s="944"/>
      <c r="AF126" s="945">
        <v>8511</v>
      </c>
      <c r="AG126" s="943"/>
      <c r="AH126" s="943"/>
      <c r="AI126" s="943"/>
      <c r="AJ126" s="944"/>
      <c r="AK126" s="945">
        <v>21393</v>
      </c>
      <c r="AL126" s="943"/>
      <c r="AM126" s="943"/>
      <c r="AN126" s="943"/>
      <c r="AO126" s="944"/>
      <c r="AP126" s="946">
        <v>0.3</v>
      </c>
      <c r="AQ126" s="947"/>
      <c r="AR126" s="947"/>
      <c r="AS126" s="947"/>
      <c r="AT126" s="948"/>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07"/>
      <c r="CL126" s="994"/>
      <c r="CM126" s="994"/>
      <c r="CN126" s="994"/>
      <c r="CO126" s="995"/>
      <c r="CP126" s="906" t="s">
        <v>496</v>
      </c>
      <c r="CQ126" s="907"/>
      <c r="CR126" s="907"/>
      <c r="CS126" s="907"/>
      <c r="CT126" s="907"/>
      <c r="CU126" s="907"/>
      <c r="CV126" s="907"/>
      <c r="CW126" s="907"/>
      <c r="CX126" s="907"/>
      <c r="CY126" s="907"/>
      <c r="CZ126" s="907"/>
      <c r="DA126" s="907"/>
      <c r="DB126" s="907"/>
      <c r="DC126" s="907"/>
      <c r="DD126" s="907"/>
      <c r="DE126" s="907"/>
      <c r="DF126" s="908"/>
      <c r="DG126" s="909" t="s">
        <v>457</v>
      </c>
      <c r="DH126" s="910"/>
      <c r="DI126" s="910"/>
      <c r="DJ126" s="910"/>
      <c r="DK126" s="910"/>
      <c r="DL126" s="910" t="s">
        <v>477</v>
      </c>
      <c r="DM126" s="910"/>
      <c r="DN126" s="910"/>
      <c r="DO126" s="910"/>
      <c r="DP126" s="910"/>
      <c r="DQ126" s="910" t="s">
        <v>175</v>
      </c>
      <c r="DR126" s="910"/>
      <c r="DS126" s="910"/>
      <c r="DT126" s="910"/>
      <c r="DU126" s="910"/>
      <c r="DV126" s="911" t="s">
        <v>457</v>
      </c>
      <c r="DW126" s="911"/>
      <c r="DX126" s="911"/>
      <c r="DY126" s="911"/>
      <c r="DZ126" s="912"/>
    </row>
    <row r="127" spans="1:130" s="224" customFormat="1" ht="26.25" customHeight="1" x14ac:dyDescent="0.15">
      <c r="A127" s="1048"/>
      <c r="B127" s="935"/>
      <c r="C127" s="957" t="s">
        <v>497</v>
      </c>
      <c r="D127" s="949"/>
      <c r="E127" s="949"/>
      <c r="F127" s="949"/>
      <c r="G127" s="949"/>
      <c r="H127" s="949"/>
      <c r="I127" s="949"/>
      <c r="J127" s="949"/>
      <c r="K127" s="949"/>
      <c r="L127" s="949"/>
      <c r="M127" s="949"/>
      <c r="N127" s="949"/>
      <c r="O127" s="949"/>
      <c r="P127" s="949"/>
      <c r="Q127" s="949"/>
      <c r="R127" s="949"/>
      <c r="S127" s="949"/>
      <c r="T127" s="949"/>
      <c r="U127" s="949"/>
      <c r="V127" s="949"/>
      <c r="W127" s="949"/>
      <c r="X127" s="949"/>
      <c r="Y127" s="949"/>
      <c r="Z127" s="950"/>
      <c r="AA127" s="942" t="s">
        <v>175</v>
      </c>
      <c r="AB127" s="943"/>
      <c r="AC127" s="943"/>
      <c r="AD127" s="943"/>
      <c r="AE127" s="944"/>
      <c r="AF127" s="945" t="s">
        <v>457</v>
      </c>
      <c r="AG127" s="943"/>
      <c r="AH127" s="943"/>
      <c r="AI127" s="943"/>
      <c r="AJ127" s="944"/>
      <c r="AK127" s="945" t="s">
        <v>457</v>
      </c>
      <c r="AL127" s="943"/>
      <c r="AM127" s="943"/>
      <c r="AN127" s="943"/>
      <c r="AO127" s="944"/>
      <c r="AP127" s="946" t="s">
        <v>175</v>
      </c>
      <c r="AQ127" s="947"/>
      <c r="AR127" s="947"/>
      <c r="AS127" s="947"/>
      <c r="AT127" s="948"/>
      <c r="AU127" s="226"/>
      <c r="AV127" s="226"/>
      <c r="AW127" s="226"/>
      <c r="AX127" s="1021" t="s">
        <v>498</v>
      </c>
      <c r="AY127" s="1022"/>
      <c r="AZ127" s="1022"/>
      <c r="BA127" s="1022"/>
      <c r="BB127" s="1022"/>
      <c r="BC127" s="1022"/>
      <c r="BD127" s="1022"/>
      <c r="BE127" s="1023"/>
      <c r="BF127" s="1024" t="s">
        <v>499</v>
      </c>
      <c r="BG127" s="1022"/>
      <c r="BH127" s="1022"/>
      <c r="BI127" s="1022"/>
      <c r="BJ127" s="1022"/>
      <c r="BK127" s="1022"/>
      <c r="BL127" s="1023"/>
      <c r="BM127" s="1024" t="s">
        <v>500</v>
      </c>
      <c r="BN127" s="1022"/>
      <c r="BO127" s="1022"/>
      <c r="BP127" s="1022"/>
      <c r="BQ127" s="1022"/>
      <c r="BR127" s="1022"/>
      <c r="BS127" s="1023"/>
      <c r="BT127" s="1024" t="s">
        <v>501</v>
      </c>
      <c r="BU127" s="1022"/>
      <c r="BV127" s="1022"/>
      <c r="BW127" s="1022"/>
      <c r="BX127" s="1022"/>
      <c r="BY127" s="1022"/>
      <c r="BZ127" s="1045"/>
      <c r="CA127" s="226"/>
      <c r="CB127" s="226"/>
      <c r="CC127" s="226"/>
      <c r="CD127" s="249"/>
      <c r="CE127" s="249"/>
      <c r="CF127" s="249"/>
      <c r="CG127" s="226"/>
      <c r="CH127" s="226"/>
      <c r="CI127" s="226"/>
      <c r="CJ127" s="248"/>
      <c r="CK127" s="1007"/>
      <c r="CL127" s="994"/>
      <c r="CM127" s="994"/>
      <c r="CN127" s="994"/>
      <c r="CO127" s="995"/>
      <c r="CP127" s="906" t="s">
        <v>502</v>
      </c>
      <c r="CQ127" s="907"/>
      <c r="CR127" s="907"/>
      <c r="CS127" s="907"/>
      <c r="CT127" s="907"/>
      <c r="CU127" s="907"/>
      <c r="CV127" s="907"/>
      <c r="CW127" s="907"/>
      <c r="CX127" s="907"/>
      <c r="CY127" s="907"/>
      <c r="CZ127" s="907"/>
      <c r="DA127" s="907"/>
      <c r="DB127" s="907"/>
      <c r="DC127" s="907"/>
      <c r="DD127" s="907"/>
      <c r="DE127" s="907"/>
      <c r="DF127" s="908"/>
      <c r="DG127" s="909" t="s">
        <v>449</v>
      </c>
      <c r="DH127" s="910"/>
      <c r="DI127" s="910"/>
      <c r="DJ127" s="910"/>
      <c r="DK127" s="910"/>
      <c r="DL127" s="910" t="s">
        <v>457</v>
      </c>
      <c r="DM127" s="910"/>
      <c r="DN127" s="910"/>
      <c r="DO127" s="910"/>
      <c r="DP127" s="910"/>
      <c r="DQ127" s="910" t="s">
        <v>495</v>
      </c>
      <c r="DR127" s="910"/>
      <c r="DS127" s="910"/>
      <c r="DT127" s="910"/>
      <c r="DU127" s="910"/>
      <c r="DV127" s="911" t="s">
        <v>457</v>
      </c>
      <c r="DW127" s="911"/>
      <c r="DX127" s="911"/>
      <c r="DY127" s="911"/>
      <c r="DZ127" s="912"/>
    </row>
    <row r="128" spans="1:130" s="224" customFormat="1" ht="26.25" customHeight="1" thickBot="1" x14ac:dyDescent="0.2">
      <c r="A128" s="1031" t="s">
        <v>503</v>
      </c>
      <c r="B128" s="1032"/>
      <c r="C128" s="1032"/>
      <c r="D128" s="1032"/>
      <c r="E128" s="1032"/>
      <c r="F128" s="1032"/>
      <c r="G128" s="1032"/>
      <c r="H128" s="1032"/>
      <c r="I128" s="1032"/>
      <c r="J128" s="1032"/>
      <c r="K128" s="1032"/>
      <c r="L128" s="1032"/>
      <c r="M128" s="1032"/>
      <c r="N128" s="1032"/>
      <c r="O128" s="1032"/>
      <c r="P128" s="1032"/>
      <c r="Q128" s="1032"/>
      <c r="R128" s="1032"/>
      <c r="S128" s="1032"/>
      <c r="T128" s="1032"/>
      <c r="U128" s="1032"/>
      <c r="V128" s="1032"/>
      <c r="W128" s="1033" t="s">
        <v>504</v>
      </c>
      <c r="X128" s="1033"/>
      <c r="Y128" s="1033"/>
      <c r="Z128" s="1034"/>
      <c r="AA128" s="1035">
        <v>94409</v>
      </c>
      <c r="AB128" s="1036"/>
      <c r="AC128" s="1036"/>
      <c r="AD128" s="1036"/>
      <c r="AE128" s="1037"/>
      <c r="AF128" s="1038">
        <v>78574</v>
      </c>
      <c r="AG128" s="1036"/>
      <c r="AH128" s="1036"/>
      <c r="AI128" s="1036"/>
      <c r="AJ128" s="1037"/>
      <c r="AK128" s="1038">
        <v>110446</v>
      </c>
      <c r="AL128" s="1036"/>
      <c r="AM128" s="1036"/>
      <c r="AN128" s="1036"/>
      <c r="AO128" s="1037"/>
      <c r="AP128" s="1039"/>
      <c r="AQ128" s="1040"/>
      <c r="AR128" s="1040"/>
      <c r="AS128" s="1040"/>
      <c r="AT128" s="1041"/>
      <c r="AU128" s="226"/>
      <c r="AV128" s="226"/>
      <c r="AW128" s="226"/>
      <c r="AX128" s="880" t="s">
        <v>505</v>
      </c>
      <c r="AY128" s="881"/>
      <c r="AZ128" s="881"/>
      <c r="BA128" s="881"/>
      <c r="BB128" s="881"/>
      <c r="BC128" s="881"/>
      <c r="BD128" s="881"/>
      <c r="BE128" s="882"/>
      <c r="BF128" s="1042" t="s">
        <v>175</v>
      </c>
      <c r="BG128" s="1043"/>
      <c r="BH128" s="1043"/>
      <c r="BI128" s="1043"/>
      <c r="BJ128" s="1043"/>
      <c r="BK128" s="1043"/>
      <c r="BL128" s="1044"/>
      <c r="BM128" s="1042">
        <v>13.41</v>
      </c>
      <c r="BN128" s="1043"/>
      <c r="BO128" s="1043"/>
      <c r="BP128" s="1043"/>
      <c r="BQ128" s="1043"/>
      <c r="BR128" s="1043"/>
      <c r="BS128" s="1044"/>
      <c r="BT128" s="1042">
        <v>20</v>
      </c>
      <c r="BU128" s="1043"/>
      <c r="BV128" s="1043"/>
      <c r="BW128" s="1043"/>
      <c r="BX128" s="1043"/>
      <c r="BY128" s="1043"/>
      <c r="BZ128" s="1060"/>
      <c r="CA128" s="249"/>
      <c r="CB128" s="249"/>
      <c r="CC128" s="249"/>
      <c r="CD128" s="249"/>
      <c r="CE128" s="249"/>
      <c r="CF128" s="249"/>
      <c r="CG128" s="226"/>
      <c r="CH128" s="226"/>
      <c r="CI128" s="226"/>
      <c r="CJ128" s="248"/>
      <c r="CK128" s="1008"/>
      <c r="CL128" s="1009"/>
      <c r="CM128" s="1009"/>
      <c r="CN128" s="1009"/>
      <c r="CO128" s="1010"/>
      <c r="CP128" s="1025" t="s">
        <v>506</v>
      </c>
      <c r="CQ128" s="727"/>
      <c r="CR128" s="727"/>
      <c r="CS128" s="727"/>
      <c r="CT128" s="727"/>
      <c r="CU128" s="727"/>
      <c r="CV128" s="727"/>
      <c r="CW128" s="727"/>
      <c r="CX128" s="727"/>
      <c r="CY128" s="727"/>
      <c r="CZ128" s="727"/>
      <c r="DA128" s="727"/>
      <c r="DB128" s="727"/>
      <c r="DC128" s="727"/>
      <c r="DD128" s="727"/>
      <c r="DE128" s="727"/>
      <c r="DF128" s="1026"/>
      <c r="DG128" s="1027">
        <v>356478</v>
      </c>
      <c r="DH128" s="1028"/>
      <c r="DI128" s="1028"/>
      <c r="DJ128" s="1028"/>
      <c r="DK128" s="1028"/>
      <c r="DL128" s="1028">
        <v>320058</v>
      </c>
      <c r="DM128" s="1028"/>
      <c r="DN128" s="1028"/>
      <c r="DO128" s="1028"/>
      <c r="DP128" s="1028"/>
      <c r="DQ128" s="1028">
        <v>283639</v>
      </c>
      <c r="DR128" s="1028"/>
      <c r="DS128" s="1028"/>
      <c r="DT128" s="1028"/>
      <c r="DU128" s="1028"/>
      <c r="DV128" s="1029">
        <v>3.6</v>
      </c>
      <c r="DW128" s="1029"/>
      <c r="DX128" s="1029"/>
      <c r="DY128" s="1029"/>
      <c r="DZ128" s="1030"/>
    </row>
    <row r="129" spans="1:131" s="224" customFormat="1" ht="26.25" customHeight="1" x14ac:dyDescent="0.15">
      <c r="A129" s="918" t="s">
        <v>107</v>
      </c>
      <c r="B129" s="919"/>
      <c r="C129" s="919"/>
      <c r="D129" s="919"/>
      <c r="E129" s="919"/>
      <c r="F129" s="919"/>
      <c r="G129" s="919"/>
      <c r="H129" s="919"/>
      <c r="I129" s="919"/>
      <c r="J129" s="919"/>
      <c r="K129" s="919"/>
      <c r="L129" s="919"/>
      <c r="M129" s="919"/>
      <c r="N129" s="919"/>
      <c r="O129" s="919"/>
      <c r="P129" s="919"/>
      <c r="Q129" s="919"/>
      <c r="R129" s="919"/>
      <c r="S129" s="919"/>
      <c r="T129" s="919"/>
      <c r="U129" s="919"/>
      <c r="V129" s="919"/>
      <c r="W129" s="1054" t="s">
        <v>507</v>
      </c>
      <c r="X129" s="1055"/>
      <c r="Y129" s="1055"/>
      <c r="Z129" s="1056"/>
      <c r="AA129" s="942">
        <v>9429881</v>
      </c>
      <c r="AB129" s="943"/>
      <c r="AC129" s="943"/>
      <c r="AD129" s="943"/>
      <c r="AE129" s="944"/>
      <c r="AF129" s="945">
        <v>9874162</v>
      </c>
      <c r="AG129" s="943"/>
      <c r="AH129" s="943"/>
      <c r="AI129" s="943"/>
      <c r="AJ129" s="944"/>
      <c r="AK129" s="945">
        <v>9541424</v>
      </c>
      <c r="AL129" s="943"/>
      <c r="AM129" s="943"/>
      <c r="AN129" s="943"/>
      <c r="AO129" s="944"/>
      <c r="AP129" s="1057"/>
      <c r="AQ129" s="1058"/>
      <c r="AR129" s="1058"/>
      <c r="AS129" s="1058"/>
      <c r="AT129" s="1059"/>
      <c r="AU129" s="227"/>
      <c r="AV129" s="227"/>
      <c r="AW129" s="227"/>
      <c r="AX129" s="1049" t="s">
        <v>508</v>
      </c>
      <c r="AY129" s="907"/>
      <c r="AZ129" s="907"/>
      <c r="BA129" s="907"/>
      <c r="BB129" s="907"/>
      <c r="BC129" s="907"/>
      <c r="BD129" s="907"/>
      <c r="BE129" s="908"/>
      <c r="BF129" s="1050" t="s">
        <v>457</v>
      </c>
      <c r="BG129" s="1051"/>
      <c r="BH129" s="1051"/>
      <c r="BI129" s="1051"/>
      <c r="BJ129" s="1051"/>
      <c r="BK129" s="1051"/>
      <c r="BL129" s="1052"/>
      <c r="BM129" s="1050">
        <v>18.41</v>
      </c>
      <c r="BN129" s="1051"/>
      <c r="BO129" s="1051"/>
      <c r="BP129" s="1051"/>
      <c r="BQ129" s="1051"/>
      <c r="BR129" s="1051"/>
      <c r="BS129" s="1052"/>
      <c r="BT129" s="1050">
        <v>30</v>
      </c>
      <c r="BU129" s="1051"/>
      <c r="BV129" s="1051"/>
      <c r="BW129" s="1051"/>
      <c r="BX129" s="1051"/>
      <c r="BY129" s="1051"/>
      <c r="BZ129" s="1053"/>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18" t="s">
        <v>509</v>
      </c>
      <c r="B130" s="919"/>
      <c r="C130" s="919"/>
      <c r="D130" s="919"/>
      <c r="E130" s="919"/>
      <c r="F130" s="919"/>
      <c r="G130" s="919"/>
      <c r="H130" s="919"/>
      <c r="I130" s="919"/>
      <c r="J130" s="919"/>
      <c r="K130" s="919"/>
      <c r="L130" s="919"/>
      <c r="M130" s="919"/>
      <c r="N130" s="919"/>
      <c r="O130" s="919"/>
      <c r="P130" s="919"/>
      <c r="Q130" s="919"/>
      <c r="R130" s="919"/>
      <c r="S130" s="919"/>
      <c r="T130" s="919"/>
      <c r="U130" s="919"/>
      <c r="V130" s="919"/>
      <c r="W130" s="1054" t="s">
        <v>510</v>
      </c>
      <c r="X130" s="1055"/>
      <c r="Y130" s="1055"/>
      <c r="Z130" s="1056"/>
      <c r="AA130" s="942">
        <v>1640001</v>
      </c>
      <c r="AB130" s="943"/>
      <c r="AC130" s="943"/>
      <c r="AD130" s="943"/>
      <c r="AE130" s="944"/>
      <c r="AF130" s="945">
        <v>1679434</v>
      </c>
      <c r="AG130" s="943"/>
      <c r="AH130" s="943"/>
      <c r="AI130" s="943"/>
      <c r="AJ130" s="944"/>
      <c r="AK130" s="945">
        <v>1694885</v>
      </c>
      <c r="AL130" s="943"/>
      <c r="AM130" s="943"/>
      <c r="AN130" s="943"/>
      <c r="AO130" s="944"/>
      <c r="AP130" s="1057"/>
      <c r="AQ130" s="1058"/>
      <c r="AR130" s="1058"/>
      <c r="AS130" s="1058"/>
      <c r="AT130" s="1059"/>
      <c r="AU130" s="227"/>
      <c r="AV130" s="227"/>
      <c r="AW130" s="227"/>
      <c r="AX130" s="1049" t="s">
        <v>511</v>
      </c>
      <c r="AY130" s="907"/>
      <c r="AZ130" s="907"/>
      <c r="BA130" s="907"/>
      <c r="BB130" s="907"/>
      <c r="BC130" s="907"/>
      <c r="BD130" s="907"/>
      <c r="BE130" s="908"/>
      <c r="BF130" s="1085">
        <v>12.6</v>
      </c>
      <c r="BG130" s="1086"/>
      <c r="BH130" s="1086"/>
      <c r="BI130" s="1086"/>
      <c r="BJ130" s="1086"/>
      <c r="BK130" s="1086"/>
      <c r="BL130" s="1087"/>
      <c r="BM130" s="1085">
        <v>25</v>
      </c>
      <c r="BN130" s="1086"/>
      <c r="BO130" s="1086"/>
      <c r="BP130" s="1086"/>
      <c r="BQ130" s="1086"/>
      <c r="BR130" s="1086"/>
      <c r="BS130" s="1087"/>
      <c r="BT130" s="1085">
        <v>35</v>
      </c>
      <c r="BU130" s="1086"/>
      <c r="BV130" s="1086"/>
      <c r="BW130" s="1086"/>
      <c r="BX130" s="1086"/>
      <c r="BY130" s="1086"/>
      <c r="BZ130" s="1088"/>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89"/>
      <c r="B131" s="1090"/>
      <c r="C131" s="1090"/>
      <c r="D131" s="1090"/>
      <c r="E131" s="1090"/>
      <c r="F131" s="1090"/>
      <c r="G131" s="1090"/>
      <c r="H131" s="1090"/>
      <c r="I131" s="1090"/>
      <c r="J131" s="1090"/>
      <c r="K131" s="1090"/>
      <c r="L131" s="1090"/>
      <c r="M131" s="1090"/>
      <c r="N131" s="1090"/>
      <c r="O131" s="1090"/>
      <c r="P131" s="1090"/>
      <c r="Q131" s="1090"/>
      <c r="R131" s="1090"/>
      <c r="S131" s="1090"/>
      <c r="T131" s="1090"/>
      <c r="U131" s="1090"/>
      <c r="V131" s="1090"/>
      <c r="W131" s="1091" t="s">
        <v>512</v>
      </c>
      <c r="X131" s="1092"/>
      <c r="Y131" s="1092"/>
      <c r="Z131" s="1093"/>
      <c r="AA131" s="988">
        <v>7789880</v>
      </c>
      <c r="AB131" s="970"/>
      <c r="AC131" s="970"/>
      <c r="AD131" s="970"/>
      <c r="AE131" s="971"/>
      <c r="AF131" s="969">
        <v>8194728</v>
      </c>
      <c r="AG131" s="970"/>
      <c r="AH131" s="970"/>
      <c r="AI131" s="970"/>
      <c r="AJ131" s="971"/>
      <c r="AK131" s="969">
        <v>7846539</v>
      </c>
      <c r="AL131" s="970"/>
      <c r="AM131" s="970"/>
      <c r="AN131" s="970"/>
      <c r="AO131" s="971"/>
      <c r="AP131" s="1094"/>
      <c r="AQ131" s="1095"/>
      <c r="AR131" s="1095"/>
      <c r="AS131" s="1095"/>
      <c r="AT131" s="1096"/>
      <c r="AU131" s="227"/>
      <c r="AV131" s="227"/>
      <c r="AW131" s="227"/>
      <c r="AX131" s="1067" t="s">
        <v>513</v>
      </c>
      <c r="AY131" s="727"/>
      <c r="AZ131" s="727"/>
      <c r="BA131" s="727"/>
      <c r="BB131" s="727"/>
      <c r="BC131" s="727"/>
      <c r="BD131" s="727"/>
      <c r="BE131" s="1026"/>
      <c r="BF131" s="1068">
        <v>124</v>
      </c>
      <c r="BG131" s="1069"/>
      <c r="BH131" s="1069"/>
      <c r="BI131" s="1069"/>
      <c r="BJ131" s="1069"/>
      <c r="BK131" s="1069"/>
      <c r="BL131" s="1070"/>
      <c r="BM131" s="1068">
        <v>350</v>
      </c>
      <c r="BN131" s="1069"/>
      <c r="BO131" s="1069"/>
      <c r="BP131" s="1069"/>
      <c r="BQ131" s="1069"/>
      <c r="BR131" s="1069"/>
      <c r="BS131" s="1070"/>
      <c r="BT131" s="1071"/>
      <c r="BU131" s="1072"/>
      <c r="BV131" s="1072"/>
      <c r="BW131" s="1072"/>
      <c r="BX131" s="1072"/>
      <c r="BY131" s="1072"/>
      <c r="BZ131" s="1073"/>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4" t="s">
        <v>514</v>
      </c>
      <c r="B132" s="1075"/>
      <c r="C132" s="1075"/>
      <c r="D132" s="1075"/>
      <c r="E132" s="1075"/>
      <c r="F132" s="1075"/>
      <c r="G132" s="1075"/>
      <c r="H132" s="1075"/>
      <c r="I132" s="1075"/>
      <c r="J132" s="1075"/>
      <c r="K132" s="1075"/>
      <c r="L132" s="1075"/>
      <c r="M132" s="1075"/>
      <c r="N132" s="1075"/>
      <c r="O132" s="1075"/>
      <c r="P132" s="1075"/>
      <c r="Q132" s="1075"/>
      <c r="R132" s="1075"/>
      <c r="S132" s="1075"/>
      <c r="T132" s="1075"/>
      <c r="U132" s="1075"/>
      <c r="V132" s="1078" t="s">
        <v>515</v>
      </c>
      <c r="W132" s="1078"/>
      <c r="X132" s="1078"/>
      <c r="Y132" s="1078"/>
      <c r="Z132" s="1079"/>
      <c r="AA132" s="1080">
        <v>12.5014506</v>
      </c>
      <c r="AB132" s="1081"/>
      <c r="AC132" s="1081"/>
      <c r="AD132" s="1081"/>
      <c r="AE132" s="1082"/>
      <c r="AF132" s="1083">
        <v>12.456752679999999</v>
      </c>
      <c r="AG132" s="1081"/>
      <c r="AH132" s="1081"/>
      <c r="AI132" s="1081"/>
      <c r="AJ132" s="1082"/>
      <c r="AK132" s="1083">
        <v>13.06639781</v>
      </c>
      <c r="AL132" s="1081"/>
      <c r="AM132" s="1081"/>
      <c r="AN132" s="1081"/>
      <c r="AO132" s="1082"/>
      <c r="AP132" s="985"/>
      <c r="AQ132" s="986"/>
      <c r="AR132" s="986"/>
      <c r="AS132" s="986"/>
      <c r="AT132" s="1084"/>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6"/>
      <c r="B133" s="1077"/>
      <c r="C133" s="1077"/>
      <c r="D133" s="1077"/>
      <c r="E133" s="1077"/>
      <c r="F133" s="1077"/>
      <c r="G133" s="1077"/>
      <c r="H133" s="1077"/>
      <c r="I133" s="1077"/>
      <c r="J133" s="1077"/>
      <c r="K133" s="1077"/>
      <c r="L133" s="1077"/>
      <c r="M133" s="1077"/>
      <c r="N133" s="1077"/>
      <c r="O133" s="1077"/>
      <c r="P133" s="1077"/>
      <c r="Q133" s="1077"/>
      <c r="R133" s="1077"/>
      <c r="S133" s="1077"/>
      <c r="T133" s="1077"/>
      <c r="U133" s="1077"/>
      <c r="V133" s="1061" t="s">
        <v>516</v>
      </c>
      <c r="W133" s="1061"/>
      <c r="X133" s="1061"/>
      <c r="Y133" s="1061"/>
      <c r="Z133" s="1062"/>
      <c r="AA133" s="1063">
        <v>12.3</v>
      </c>
      <c r="AB133" s="1064"/>
      <c r="AC133" s="1064"/>
      <c r="AD133" s="1064"/>
      <c r="AE133" s="1065"/>
      <c r="AF133" s="1063">
        <v>12.5</v>
      </c>
      <c r="AG133" s="1064"/>
      <c r="AH133" s="1064"/>
      <c r="AI133" s="1064"/>
      <c r="AJ133" s="1065"/>
      <c r="AK133" s="1063">
        <v>12.6</v>
      </c>
      <c r="AL133" s="1064"/>
      <c r="AM133" s="1064"/>
      <c r="AN133" s="1064"/>
      <c r="AO133" s="1065"/>
      <c r="AP133" s="1012"/>
      <c r="AQ133" s="1013"/>
      <c r="AR133" s="1013"/>
      <c r="AS133" s="1013"/>
      <c r="AT133" s="1066"/>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XKOKrMr4IAolhmGae3DZLz4sb9LGLYaTSjRwP9Haj0pRFz+HlifX4WNdyEEgI/9yIgcNFfM5Lbv9NI7HAXHK4w==" saltValue="hi/J2CHCUvTvL3FsC8Pe3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517</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2WpgTmGfqWQ6EPCzj897ojCjbt4rYN2Eq7eX408lKhxKNRdtXTvDqo5Sf/93/zm/UsJxjEegFLWRflFBxJ1pQQ==" saltValue="tF4ic2qMjg9y29NVVs8j1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7RKQers6LA6ll9kr/8+qgfVrIvCbk3SOyWqh3SeI1ialmKW7/cKZNhG3GE3UgHIy3qA3d7VullVEp/bbvWsiA==" saltValue="bqIkNV0wAZLSh9OA9Bo4fw==" spinCount="100000"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67"/>
  <sheetViews>
    <sheetView showGridLines="0" view="pageBreakPreview"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518</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519</v>
      </c>
      <c r="AL6" s="260"/>
      <c r="AM6" s="260"/>
      <c r="AN6" s="260"/>
    </row>
    <row r="7" spans="1:46" ht="13.5" customHeight="1" x14ac:dyDescent="0.15">
      <c r="A7" s="259"/>
      <c r="AK7" s="262"/>
      <c r="AL7" s="263"/>
      <c r="AM7" s="263"/>
      <c r="AN7" s="264"/>
      <c r="AO7" s="1098" t="s">
        <v>520</v>
      </c>
      <c r="AP7" s="265"/>
      <c r="AQ7" s="266" t="s">
        <v>521</v>
      </c>
      <c r="AR7" s="267"/>
    </row>
    <row r="8" spans="1:46" x14ac:dyDescent="0.15">
      <c r="A8" s="259"/>
      <c r="AK8" s="268"/>
      <c r="AL8" s="269"/>
      <c r="AM8" s="269"/>
      <c r="AN8" s="270"/>
      <c r="AO8" s="1099"/>
      <c r="AP8" s="271" t="s">
        <v>522</v>
      </c>
      <c r="AQ8" s="272" t="s">
        <v>523</v>
      </c>
      <c r="AR8" s="273" t="s">
        <v>524</v>
      </c>
    </row>
    <row r="9" spans="1:46" x14ac:dyDescent="0.15">
      <c r="A9" s="259"/>
      <c r="AK9" s="1100" t="s">
        <v>525</v>
      </c>
      <c r="AL9" s="1101"/>
      <c r="AM9" s="1101"/>
      <c r="AN9" s="1102"/>
      <c r="AO9" s="274">
        <v>2816296</v>
      </c>
      <c r="AP9" s="274">
        <v>101605</v>
      </c>
      <c r="AQ9" s="275">
        <v>96294</v>
      </c>
      <c r="AR9" s="276">
        <v>5.5</v>
      </c>
    </row>
    <row r="10" spans="1:46" ht="13.5" customHeight="1" x14ac:dyDescent="0.15">
      <c r="A10" s="259"/>
      <c r="AK10" s="1100" t="s">
        <v>526</v>
      </c>
      <c r="AL10" s="1101"/>
      <c r="AM10" s="1101"/>
      <c r="AN10" s="1102"/>
      <c r="AO10" s="277">
        <v>309202</v>
      </c>
      <c r="AP10" s="277">
        <v>11155</v>
      </c>
      <c r="AQ10" s="278">
        <v>9127</v>
      </c>
      <c r="AR10" s="279">
        <v>22.2</v>
      </c>
    </row>
    <row r="11" spans="1:46" ht="13.5" customHeight="1" x14ac:dyDescent="0.15">
      <c r="A11" s="259"/>
      <c r="AK11" s="1100" t="s">
        <v>527</v>
      </c>
      <c r="AL11" s="1101"/>
      <c r="AM11" s="1101"/>
      <c r="AN11" s="1102"/>
      <c r="AO11" s="277">
        <v>1184</v>
      </c>
      <c r="AP11" s="277">
        <v>43</v>
      </c>
      <c r="AQ11" s="278">
        <v>1877</v>
      </c>
      <c r="AR11" s="279">
        <v>-97.7</v>
      </c>
    </row>
    <row r="12" spans="1:46" ht="13.5" customHeight="1" x14ac:dyDescent="0.15">
      <c r="A12" s="259"/>
      <c r="AK12" s="1100" t="s">
        <v>528</v>
      </c>
      <c r="AL12" s="1101"/>
      <c r="AM12" s="1101"/>
      <c r="AN12" s="1102"/>
      <c r="AO12" s="277" t="s">
        <v>529</v>
      </c>
      <c r="AP12" s="277" t="s">
        <v>529</v>
      </c>
      <c r="AQ12" s="278">
        <v>3</v>
      </c>
      <c r="AR12" s="279" t="s">
        <v>529</v>
      </c>
    </row>
    <row r="13" spans="1:46" ht="13.5" customHeight="1" x14ac:dyDescent="0.15">
      <c r="A13" s="259"/>
      <c r="AK13" s="1100" t="s">
        <v>530</v>
      </c>
      <c r="AL13" s="1101"/>
      <c r="AM13" s="1101"/>
      <c r="AN13" s="1102"/>
      <c r="AO13" s="277">
        <v>94289</v>
      </c>
      <c r="AP13" s="277">
        <v>3402</v>
      </c>
      <c r="AQ13" s="278">
        <v>3892</v>
      </c>
      <c r="AR13" s="279">
        <v>-12.6</v>
      </c>
    </row>
    <row r="14" spans="1:46" ht="13.5" customHeight="1" x14ac:dyDescent="0.15">
      <c r="A14" s="259"/>
      <c r="AK14" s="1100" t="s">
        <v>531</v>
      </c>
      <c r="AL14" s="1101"/>
      <c r="AM14" s="1101"/>
      <c r="AN14" s="1102"/>
      <c r="AO14" s="277">
        <v>106581</v>
      </c>
      <c r="AP14" s="277">
        <v>3845</v>
      </c>
      <c r="AQ14" s="278">
        <v>2462</v>
      </c>
      <c r="AR14" s="279">
        <v>56.2</v>
      </c>
    </row>
    <row r="15" spans="1:46" ht="13.5" customHeight="1" x14ac:dyDescent="0.15">
      <c r="A15" s="259"/>
      <c r="AK15" s="1103" t="s">
        <v>532</v>
      </c>
      <c r="AL15" s="1104"/>
      <c r="AM15" s="1104"/>
      <c r="AN15" s="1105"/>
      <c r="AO15" s="277">
        <v>-230901</v>
      </c>
      <c r="AP15" s="277">
        <v>-8330</v>
      </c>
      <c r="AQ15" s="278">
        <v>-6988</v>
      </c>
      <c r="AR15" s="279">
        <v>19.2</v>
      </c>
    </row>
    <row r="16" spans="1:46" x14ac:dyDescent="0.15">
      <c r="A16" s="259"/>
      <c r="AK16" s="1103" t="s">
        <v>188</v>
      </c>
      <c r="AL16" s="1104"/>
      <c r="AM16" s="1104"/>
      <c r="AN16" s="1105"/>
      <c r="AO16" s="277">
        <v>3096651</v>
      </c>
      <c r="AP16" s="277">
        <v>111720</v>
      </c>
      <c r="AQ16" s="278">
        <v>106666</v>
      </c>
      <c r="AR16" s="279">
        <v>4.7</v>
      </c>
    </row>
    <row r="17" spans="1:46" x14ac:dyDescent="0.15">
      <c r="A17" s="259"/>
    </row>
    <row r="18" spans="1:46" x14ac:dyDescent="0.15">
      <c r="A18" s="259"/>
      <c r="AQ18" s="280"/>
      <c r="AR18" s="280"/>
    </row>
    <row r="19" spans="1:46" x14ac:dyDescent="0.15">
      <c r="A19" s="259"/>
      <c r="AK19" s="255" t="s">
        <v>533</v>
      </c>
    </row>
    <row r="20" spans="1:46" x14ac:dyDescent="0.15">
      <c r="A20" s="259"/>
      <c r="AK20" s="281"/>
      <c r="AL20" s="282"/>
      <c r="AM20" s="282"/>
      <c r="AN20" s="283"/>
      <c r="AO20" s="284" t="s">
        <v>534</v>
      </c>
      <c r="AP20" s="285" t="s">
        <v>535</v>
      </c>
      <c r="AQ20" s="286" t="s">
        <v>536</v>
      </c>
      <c r="AR20" s="287"/>
    </row>
    <row r="21" spans="1:46" s="260" customFormat="1" x14ac:dyDescent="0.15">
      <c r="A21" s="288"/>
      <c r="AK21" s="1106" t="s">
        <v>537</v>
      </c>
      <c r="AL21" s="1107"/>
      <c r="AM21" s="1107"/>
      <c r="AN21" s="1108"/>
      <c r="AO21" s="289">
        <v>11.22</v>
      </c>
      <c r="AP21" s="290">
        <v>10.06</v>
      </c>
      <c r="AQ21" s="291">
        <v>1.1599999999999999</v>
      </c>
      <c r="AS21" s="292"/>
      <c r="AT21" s="288"/>
    </row>
    <row r="22" spans="1:46" s="260" customFormat="1" x14ac:dyDescent="0.15">
      <c r="A22" s="288"/>
      <c r="AK22" s="1106" t="s">
        <v>538</v>
      </c>
      <c r="AL22" s="1107"/>
      <c r="AM22" s="1107"/>
      <c r="AN22" s="1108"/>
      <c r="AO22" s="293">
        <v>92.3</v>
      </c>
      <c r="AP22" s="294">
        <v>97.2</v>
      </c>
      <c r="AQ22" s="295">
        <v>-4.9000000000000004</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097" t="s">
        <v>539</v>
      </c>
      <c r="B26" s="1097"/>
      <c r="C26" s="1097"/>
      <c r="D26" s="1097"/>
      <c r="E26" s="1097"/>
      <c r="F26" s="1097"/>
      <c r="G26" s="1097"/>
      <c r="H26" s="1097"/>
      <c r="I26" s="1097"/>
      <c r="J26" s="1097"/>
      <c r="K26" s="1097"/>
      <c r="L26" s="1097"/>
      <c r="M26" s="1097"/>
      <c r="N26" s="1097"/>
      <c r="O26" s="1097"/>
      <c r="P26" s="1097"/>
      <c r="Q26" s="1097"/>
      <c r="R26" s="1097"/>
      <c r="S26" s="1097"/>
      <c r="T26" s="1097"/>
      <c r="U26" s="1097"/>
      <c r="V26" s="1097"/>
      <c r="W26" s="1097"/>
      <c r="X26" s="1097"/>
      <c r="Y26" s="1097"/>
      <c r="Z26" s="1097"/>
      <c r="AA26" s="1097"/>
      <c r="AB26" s="1097"/>
      <c r="AC26" s="1097"/>
      <c r="AD26" s="1097"/>
      <c r="AE26" s="1097"/>
      <c r="AF26" s="1097"/>
      <c r="AG26" s="1097"/>
      <c r="AH26" s="1097"/>
      <c r="AI26" s="1097"/>
      <c r="AJ26" s="1097"/>
      <c r="AK26" s="1097"/>
      <c r="AL26" s="1097"/>
      <c r="AM26" s="1097"/>
      <c r="AN26" s="1097"/>
      <c r="AO26" s="1097"/>
      <c r="AP26" s="1097"/>
      <c r="AQ26" s="1097"/>
      <c r="AR26" s="1097"/>
      <c r="AS26" s="1097"/>
    </row>
    <row r="27" spans="1:46" x14ac:dyDescent="0.15">
      <c r="A27" s="300"/>
      <c r="AS27" s="255"/>
      <c r="AT27" s="255"/>
    </row>
    <row r="28" spans="1:46" ht="17.25" x14ac:dyDescent="0.15">
      <c r="A28" s="256" t="s">
        <v>540</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541</v>
      </c>
      <c r="AL29" s="260"/>
      <c r="AM29" s="260"/>
      <c r="AN29" s="260"/>
      <c r="AS29" s="302"/>
    </row>
    <row r="30" spans="1:46" ht="13.5" customHeight="1" x14ac:dyDescent="0.15">
      <c r="A30" s="259"/>
      <c r="AK30" s="262"/>
      <c r="AL30" s="263"/>
      <c r="AM30" s="263"/>
      <c r="AN30" s="264"/>
      <c r="AO30" s="1098" t="s">
        <v>520</v>
      </c>
      <c r="AP30" s="265"/>
      <c r="AQ30" s="266" t="s">
        <v>521</v>
      </c>
      <c r="AR30" s="267"/>
    </row>
    <row r="31" spans="1:46" x14ac:dyDescent="0.15">
      <c r="A31" s="259"/>
      <c r="AK31" s="268"/>
      <c r="AL31" s="269"/>
      <c r="AM31" s="269"/>
      <c r="AN31" s="270"/>
      <c r="AO31" s="1099"/>
      <c r="AP31" s="271" t="s">
        <v>522</v>
      </c>
      <c r="AQ31" s="272" t="s">
        <v>523</v>
      </c>
      <c r="AR31" s="273" t="s">
        <v>524</v>
      </c>
    </row>
    <row r="32" spans="1:46" ht="27" customHeight="1" x14ac:dyDescent="0.15">
      <c r="A32" s="259"/>
      <c r="AK32" s="1114" t="s">
        <v>542</v>
      </c>
      <c r="AL32" s="1115"/>
      <c r="AM32" s="1115"/>
      <c r="AN32" s="1116"/>
      <c r="AO32" s="303">
        <v>2012466</v>
      </c>
      <c r="AP32" s="303">
        <v>72605</v>
      </c>
      <c r="AQ32" s="304">
        <v>68340</v>
      </c>
      <c r="AR32" s="305">
        <v>6.2</v>
      </c>
    </row>
    <row r="33" spans="1:46" ht="13.5" customHeight="1" x14ac:dyDescent="0.15">
      <c r="A33" s="259"/>
      <c r="AK33" s="1114" t="s">
        <v>543</v>
      </c>
      <c r="AL33" s="1115"/>
      <c r="AM33" s="1115"/>
      <c r="AN33" s="1116"/>
      <c r="AO33" s="303" t="s">
        <v>529</v>
      </c>
      <c r="AP33" s="303" t="s">
        <v>529</v>
      </c>
      <c r="AQ33" s="304" t="s">
        <v>529</v>
      </c>
      <c r="AR33" s="305" t="s">
        <v>529</v>
      </c>
    </row>
    <row r="34" spans="1:46" ht="27" customHeight="1" x14ac:dyDescent="0.15">
      <c r="A34" s="259"/>
      <c r="AK34" s="1114" t="s">
        <v>544</v>
      </c>
      <c r="AL34" s="1115"/>
      <c r="AM34" s="1115"/>
      <c r="AN34" s="1116"/>
      <c r="AO34" s="303" t="s">
        <v>529</v>
      </c>
      <c r="AP34" s="303" t="s">
        <v>529</v>
      </c>
      <c r="AQ34" s="304">
        <v>8</v>
      </c>
      <c r="AR34" s="305" t="s">
        <v>529</v>
      </c>
    </row>
    <row r="35" spans="1:46" ht="27" customHeight="1" x14ac:dyDescent="0.15">
      <c r="A35" s="259"/>
      <c r="AK35" s="1114" t="s">
        <v>545</v>
      </c>
      <c r="AL35" s="1115"/>
      <c r="AM35" s="1115"/>
      <c r="AN35" s="1116"/>
      <c r="AO35" s="303">
        <v>713319</v>
      </c>
      <c r="AP35" s="303">
        <v>25735</v>
      </c>
      <c r="AQ35" s="304">
        <v>18092</v>
      </c>
      <c r="AR35" s="305">
        <v>42.2</v>
      </c>
    </row>
    <row r="36" spans="1:46" ht="27" customHeight="1" x14ac:dyDescent="0.15">
      <c r="A36" s="259"/>
      <c r="AK36" s="1114" t="s">
        <v>546</v>
      </c>
      <c r="AL36" s="1115"/>
      <c r="AM36" s="1115"/>
      <c r="AN36" s="1116"/>
      <c r="AO36" s="303">
        <v>78961</v>
      </c>
      <c r="AP36" s="303">
        <v>2849</v>
      </c>
      <c r="AQ36" s="304">
        <v>2835</v>
      </c>
      <c r="AR36" s="305">
        <v>0.5</v>
      </c>
    </row>
    <row r="37" spans="1:46" ht="13.5" customHeight="1" x14ac:dyDescent="0.15">
      <c r="A37" s="259"/>
      <c r="AK37" s="1114" t="s">
        <v>547</v>
      </c>
      <c r="AL37" s="1115"/>
      <c r="AM37" s="1115"/>
      <c r="AN37" s="1116"/>
      <c r="AO37" s="303">
        <v>24916</v>
      </c>
      <c r="AP37" s="303">
        <v>899</v>
      </c>
      <c r="AQ37" s="304">
        <v>473</v>
      </c>
      <c r="AR37" s="305">
        <v>90.1</v>
      </c>
    </row>
    <row r="38" spans="1:46" ht="27" customHeight="1" x14ac:dyDescent="0.15">
      <c r="A38" s="259"/>
      <c r="AK38" s="1117" t="s">
        <v>548</v>
      </c>
      <c r="AL38" s="1118"/>
      <c r="AM38" s="1118"/>
      <c r="AN38" s="1119"/>
      <c r="AO38" s="306">
        <v>929</v>
      </c>
      <c r="AP38" s="306">
        <v>34</v>
      </c>
      <c r="AQ38" s="307">
        <v>2</v>
      </c>
      <c r="AR38" s="295">
        <v>1600</v>
      </c>
      <c r="AS38" s="302"/>
    </row>
    <row r="39" spans="1:46" x14ac:dyDescent="0.15">
      <c r="A39" s="259"/>
      <c r="AK39" s="1117" t="s">
        <v>549</v>
      </c>
      <c r="AL39" s="1118"/>
      <c r="AM39" s="1118"/>
      <c r="AN39" s="1119"/>
      <c r="AO39" s="303">
        <v>-110446</v>
      </c>
      <c r="AP39" s="303">
        <v>-3985</v>
      </c>
      <c r="AQ39" s="304">
        <v>-2965</v>
      </c>
      <c r="AR39" s="305">
        <v>34.4</v>
      </c>
      <c r="AS39" s="302"/>
    </row>
    <row r="40" spans="1:46" ht="27" customHeight="1" x14ac:dyDescent="0.15">
      <c r="A40" s="259"/>
      <c r="AK40" s="1114" t="s">
        <v>550</v>
      </c>
      <c r="AL40" s="1115"/>
      <c r="AM40" s="1115"/>
      <c r="AN40" s="1116"/>
      <c r="AO40" s="303">
        <v>-1694885</v>
      </c>
      <c r="AP40" s="303">
        <v>-61147</v>
      </c>
      <c r="AQ40" s="304">
        <v>-61502</v>
      </c>
      <c r="AR40" s="305">
        <v>-0.6</v>
      </c>
      <c r="AS40" s="302"/>
    </row>
    <row r="41" spans="1:46" x14ac:dyDescent="0.15">
      <c r="A41" s="259"/>
      <c r="AK41" s="1120" t="s">
        <v>303</v>
      </c>
      <c r="AL41" s="1121"/>
      <c r="AM41" s="1121"/>
      <c r="AN41" s="1122"/>
      <c r="AO41" s="303">
        <v>1025260</v>
      </c>
      <c r="AP41" s="303">
        <v>36989</v>
      </c>
      <c r="AQ41" s="304">
        <v>25283</v>
      </c>
      <c r="AR41" s="305">
        <v>46.3</v>
      </c>
      <c r="AS41" s="302"/>
    </row>
    <row r="42" spans="1:46" x14ac:dyDescent="0.15">
      <c r="A42" s="259"/>
      <c r="AK42" s="308" t="s">
        <v>551</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552</v>
      </c>
    </row>
    <row r="48" spans="1:46" x14ac:dyDescent="0.15">
      <c r="A48" s="259"/>
      <c r="AK48" s="313" t="s">
        <v>553</v>
      </c>
      <c r="AL48" s="313"/>
      <c r="AM48" s="313"/>
      <c r="AN48" s="313"/>
      <c r="AO48" s="313"/>
      <c r="AP48" s="313"/>
      <c r="AQ48" s="314"/>
      <c r="AR48" s="313"/>
    </row>
    <row r="49" spans="1:44" ht="13.5" customHeight="1" x14ac:dyDescent="0.15">
      <c r="A49" s="259"/>
      <c r="AK49" s="315"/>
      <c r="AL49" s="316"/>
      <c r="AM49" s="1109" t="s">
        <v>520</v>
      </c>
      <c r="AN49" s="1111" t="s">
        <v>554</v>
      </c>
      <c r="AO49" s="1112"/>
      <c r="AP49" s="1112"/>
      <c r="AQ49" s="1112"/>
      <c r="AR49" s="1113"/>
    </row>
    <row r="50" spans="1:44" x14ac:dyDescent="0.15">
      <c r="A50" s="259"/>
      <c r="AK50" s="317"/>
      <c r="AL50" s="318"/>
      <c r="AM50" s="1110"/>
      <c r="AN50" s="319" t="s">
        <v>555</v>
      </c>
      <c r="AO50" s="320" t="s">
        <v>556</v>
      </c>
      <c r="AP50" s="321" t="s">
        <v>557</v>
      </c>
      <c r="AQ50" s="322" t="s">
        <v>558</v>
      </c>
      <c r="AR50" s="323" t="s">
        <v>559</v>
      </c>
    </row>
    <row r="51" spans="1:44" x14ac:dyDescent="0.15">
      <c r="A51" s="259"/>
      <c r="AK51" s="315" t="s">
        <v>560</v>
      </c>
      <c r="AL51" s="316"/>
      <c r="AM51" s="324">
        <v>2706484</v>
      </c>
      <c r="AN51" s="325">
        <v>92164</v>
      </c>
      <c r="AO51" s="326">
        <v>13.6</v>
      </c>
      <c r="AP51" s="327">
        <v>83774</v>
      </c>
      <c r="AQ51" s="328">
        <v>-1.5</v>
      </c>
      <c r="AR51" s="329">
        <v>15.1</v>
      </c>
    </row>
    <row r="52" spans="1:44" x14ac:dyDescent="0.15">
      <c r="A52" s="259"/>
      <c r="AK52" s="330"/>
      <c r="AL52" s="331" t="s">
        <v>561</v>
      </c>
      <c r="AM52" s="332">
        <v>2478545</v>
      </c>
      <c r="AN52" s="333">
        <v>84402</v>
      </c>
      <c r="AO52" s="334">
        <v>93.5</v>
      </c>
      <c r="AP52" s="335">
        <v>52179</v>
      </c>
      <c r="AQ52" s="336">
        <v>2.7</v>
      </c>
      <c r="AR52" s="337">
        <v>90.8</v>
      </c>
    </row>
    <row r="53" spans="1:44" x14ac:dyDescent="0.15">
      <c r="A53" s="259"/>
      <c r="AK53" s="315" t="s">
        <v>562</v>
      </c>
      <c r="AL53" s="316"/>
      <c r="AM53" s="324">
        <v>1911664</v>
      </c>
      <c r="AN53" s="325">
        <v>66054</v>
      </c>
      <c r="AO53" s="326">
        <v>-28.3</v>
      </c>
      <c r="AP53" s="327">
        <v>132981</v>
      </c>
      <c r="AQ53" s="328">
        <v>58.7</v>
      </c>
      <c r="AR53" s="329">
        <v>-87</v>
      </c>
    </row>
    <row r="54" spans="1:44" x14ac:dyDescent="0.15">
      <c r="A54" s="259"/>
      <c r="AK54" s="330"/>
      <c r="AL54" s="331" t="s">
        <v>561</v>
      </c>
      <c r="AM54" s="332">
        <v>955009</v>
      </c>
      <c r="AN54" s="333">
        <v>32998</v>
      </c>
      <c r="AO54" s="334">
        <v>-60.9</v>
      </c>
      <c r="AP54" s="335">
        <v>56973</v>
      </c>
      <c r="AQ54" s="336">
        <v>9.1999999999999993</v>
      </c>
      <c r="AR54" s="337">
        <v>-70.099999999999994</v>
      </c>
    </row>
    <row r="55" spans="1:44" x14ac:dyDescent="0.15">
      <c r="A55" s="259"/>
      <c r="AK55" s="315" t="s">
        <v>563</v>
      </c>
      <c r="AL55" s="316"/>
      <c r="AM55" s="324">
        <v>2275929</v>
      </c>
      <c r="AN55" s="325">
        <v>79871</v>
      </c>
      <c r="AO55" s="326">
        <v>20.9</v>
      </c>
      <c r="AP55" s="327">
        <v>128523</v>
      </c>
      <c r="AQ55" s="328">
        <v>-3.4</v>
      </c>
      <c r="AR55" s="329">
        <v>24.3</v>
      </c>
    </row>
    <row r="56" spans="1:44" x14ac:dyDescent="0.15">
      <c r="A56" s="259"/>
      <c r="AK56" s="330"/>
      <c r="AL56" s="331" t="s">
        <v>561</v>
      </c>
      <c r="AM56" s="332">
        <v>1226604</v>
      </c>
      <c r="AN56" s="333">
        <v>43046</v>
      </c>
      <c r="AO56" s="334">
        <v>30.5</v>
      </c>
      <c r="AP56" s="335">
        <v>56792</v>
      </c>
      <c r="AQ56" s="336">
        <v>-0.3</v>
      </c>
      <c r="AR56" s="337">
        <v>30.8</v>
      </c>
    </row>
    <row r="57" spans="1:44" x14ac:dyDescent="0.15">
      <c r="A57" s="259"/>
      <c r="AK57" s="315" t="s">
        <v>564</v>
      </c>
      <c r="AL57" s="316"/>
      <c r="AM57" s="324">
        <v>2006863</v>
      </c>
      <c r="AN57" s="325">
        <v>71564</v>
      </c>
      <c r="AO57" s="326">
        <v>-10.4</v>
      </c>
      <c r="AP57" s="327">
        <v>92919</v>
      </c>
      <c r="AQ57" s="328">
        <v>-27.7</v>
      </c>
      <c r="AR57" s="329">
        <v>17.3</v>
      </c>
    </row>
    <row r="58" spans="1:44" x14ac:dyDescent="0.15">
      <c r="A58" s="259"/>
      <c r="AK58" s="330"/>
      <c r="AL58" s="331" t="s">
        <v>561</v>
      </c>
      <c r="AM58" s="332">
        <v>1633094</v>
      </c>
      <c r="AN58" s="333">
        <v>58235</v>
      </c>
      <c r="AO58" s="334">
        <v>35.299999999999997</v>
      </c>
      <c r="AP58" s="335">
        <v>54128</v>
      </c>
      <c r="AQ58" s="336">
        <v>-4.7</v>
      </c>
      <c r="AR58" s="337">
        <v>40</v>
      </c>
    </row>
    <row r="59" spans="1:44" x14ac:dyDescent="0.15">
      <c r="A59" s="259"/>
      <c r="AK59" s="315" t="s">
        <v>565</v>
      </c>
      <c r="AL59" s="316"/>
      <c r="AM59" s="324">
        <v>2033259</v>
      </c>
      <c r="AN59" s="325">
        <v>73355</v>
      </c>
      <c r="AO59" s="326">
        <v>2.5</v>
      </c>
      <c r="AP59" s="327">
        <v>103663</v>
      </c>
      <c r="AQ59" s="328">
        <v>11.6</v>
      </c>
      <c r="AR59" s="329">
        <v>-9.1</v>
      </c>
    </row>
    <row r="60" spans="1:44" x14ac:dyDescent="0.15">
      <c r="A60" s="259"/>
      <c r="AK60" s="330"/>
      <c r="AL60" s="331" t="s">
        <v>561</v>
      </c>
      <c r="AM60" s="332">
        <v>1565453</v>
      </c>
      <c r="AN60" s="333">
        <v>56478</v>
      </c>
      <c r="AO60" s="334">
        <v>-3</v>
      </c>
      <c r="AP60" s="335">
        <v>64346</v>
      </c>
      <c r="AQ60" s="336">
        <v>18.899999999999999</v>
      </c>
      <c r="AR60" s="337">
        <v>-21.9</v>
      </c>
    </row>
    <row r="61" spans="1:44" x14ac:dyDescent="0.15">
      <c r="A61" s="259"/>
      <c r="AK61" s="315" t="s">
        <v>566</v>
      </c>
      <c r="AL61" s="338"/>
      <c r="AM61" s="324">
        <v>2186840</v>
      </c>
      <c r="AN61" s="325">
        <v>76602</v>
      </c>
      <c r="AO61" s="326">
        <v>-0.3</v>
      </c>
      <c r="AP61" s="327">
        <v>108372</v>
      </c>
      <c r="AQ61" s="339">
        <v>7.5</v>
      </c>
      <c r="AR61" s="329">
        <v>-7.8</v>
      </c>
    </row>
    <row r="62" spans="1:44" x14ac:dyDescent="0.15">
      <c r="A62" s="259"/>
      <c r="AK62" s="330"/>
      <c r="AL62" s="331" t="s">
        <v>561</v>
      </c>
      <c r="AM62" s="332">
        <v>1571741</v>
      </c>
      <c r="AN62" s="333">
        <v>55032</v>
      </c>
      <c r="AO62" s="334">
        <v>19.100000000000001</v>
      </c>
      <c r="AP62" s="335">
        <v>56884</v>
      </c>
      <c r="AQ62" s="336">
        <v>5.2</v>
      </c>
      <c r="AR62" s="337">
        <v>13.9</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sheetData>
  <sheetProtection algorithmName="SHA-512" hashValue="K4faR0Lvls88ofwZKLdIeTbDmFR59gly0Pr9CPRAWBIbR/oyJqB+lIfOKxC6DWgyerL8IHiJIf8wzYQKMYOBCQ==" saltValue="KyTt0uMprrk2plIEQWVE3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568</v>
      </c>
    </row>
    <row r="121" spans="125:125" ht="13.5" hidden="1" customHeight="1" x14ac:dyDescent="0.15">
      <c r="DU121" s="253"/>
    </row>
  </sheetData>
  <sheetProtection algorithmName="SHA-512" hashValue="KpEiwgrGhufJXXKM2BGpf4O0CzCsC6iAw2i8JF0jhigJ/kBePqNxDAm2Gb0bOVQ3dXZcl7gf1606jHFoU+gsJQ==" saltValue="0L9tCcduz96KSbL4RhIMV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569</v>
      </c>
    </row>
  </sheetData>
  <sheetProtection algorithmName="SHA-512" hashValue="YctvW5HZ0kh0w1el2eo5RR/WieNQwdv+2Mn1eaqwhpU4LfcHXSeXxWhJTEjeQar1JO8zAGaDbz7BEOh4zZQacw==" saltValue="dQhFq9VMbXW0wEGtMvWkU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123" t="s">
        <v>3</v>
      </c>
      <c r="D47" s="1123"/>
      <c r="E47" s="1124"/>
      <c r="F47" s="11">
        <v>4.47</v>
      </c>
      <c r="G47" s="12">
        <v>4.5</v>
      </c>
      <c r="H47" s="12">
        <v>4.37</v>
      </c>
      <c r="I47" s="12">
        <v>9.9</v>
      </c>
      <c r="J47" s="13">
        <v>13.71</v>
      </c>
    </row>
    <row r="48" spans="2:10" ht="57.75" customHeight="1" x14ac:dyDescent="0.15">
      <c r="B48" s="14"/>
      <c r="C48" s="1125" t="s">
        <v>4</v>
      </c>
      <c r="D48" s="1125"/>
      <c r="E48" s="1126"/>
      <c r="F48" s="15">
        <v>6.79</v>
      </c>
      <c r="G48" s="16">
        <v>6.33</v>
      </c>
      <c r="H48" s="16">
        <v>10.46</v>
      </c>
      <c r="I48" s="16">
        <v>15.54</v>
      </c>
      <c r="J48" s="17">
        <v>11.56</v>
      </c>
    </row>
    <row r="49" spans="2:10" ht="57.75" customHeight="1" thickBot="1" x14ac:dyDescent="0.2">
      <c r="B49" s="18"/>
      <c r="C49" s="1127" t="s">
        <v>5</v>
      </c>
      <c r="D49" s="1127"/>
      <c r="E49" s="1128"/>
      <c r="F49" s="19" t="s">
        <v>575</v>
      </c>
      <c r="G49" s="20" t="s">
        <v>576</v>
      </c>
      <c r="H49" s="20">
        <v>4.3099999999999996</v>
      </c>
      <c r="I49" s="20">
        <v>11.28</v>
      </c>
      <c r="J49" s="21" t="s">
        <v>577</v>
      </c>
    </row>
    <row r="50" spans="2:10" x14ac:dyDescent="0.15"/>
  </sheetData>
  <sheetProtection algorithmName="SHA-512" hashValue="CSfsrOO51tRK7m8JfLJZg150mShZxxNTHt+QocXDpo4YJtu/ih3aWNyXLaXgntXRyMzdZk/+2Bw1EPc4Af52KQ==" saltValue="aznuR/PZaspFA4Y2JQcHX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2024-03-18T04:20:20Z</cp:lastPrinted>
  <dcterms:created xsi:type="dcterms:W3CDTF">2024-03-14T02:12:17Z</dcterms:created>
  <dcterms:modified xsi:type="dcterms:W3CDTF">2024-03-18T04:21:22Z</dcterms:modified>
  <cp:category/>
</cp:coreProperties>
</file>